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8445" activeTab="3"/>
  </bookViews>
  <sheets>
    <sheet name="квартал 1" sheetId="1" r:id="rId1"/>
    <sheet name="квартал 2" sheetId="4" r:id="rId2"/>
    <sheet name="квартал 3" sheetId="5" r:id="rId3"/>
    <sheet name="квартал 4" sheetId="6" r:id="rId4"/>
  </sheets>
  <calcPr calcId="162913"/>
</workbook>
</file>

<file path=xl/calcChain.xml><?xml version="1.0" encoding="utf-8"?>
<calcChain xmlns="http://schemas.openxmlformats.org/spreadsheetml/2006/main">
  <c r="K62" i="6"/>
  <c r="H62"/>
  <c r="J61"/>
  <c r="J60"/>
  <c r="J59"/>
  <c r="J58"/>
  <c r="J57"/>
  <c r="O57" s="1"/>
  <c r="O56"/>
  <c r="J56"/>
  <c r="J55"/>
  <c r="O55" s="1"/>
  <c r="J54"/>
  <c r="O53"/>
  <c r="J53"/>
  <c r="O52"/>
  <c r="J52"/>
  <c r="O51"/>
  <c r="J51"/>
  <c r="O50"/>
  <c r="J50"/>
  <c r="J49"/>
  <c r="J48"/>
  <c r="O48" s="1"/>
  <c r="J47"/>
  <c r="O47" s="1"/>
  <c r="J46"/>
  <c r="O46" s="1"/>
  <c r="J45"/>
  <c r="K44"/>
  <c r="I44"/>
  <c r="J44" s="1"/>
  <c r="H44"/>
  <c r="J43"/>
  <c r="J42"/>
  <c r="O42" s="1"/>
  <c r="J41"/>
  <c r="O41" s="1"/>
  <c r="J40"/>
  <c r="O40" s="1"/>
  <c r="N39"/>
  <c r="M39"/>
  <c r="L39"/>
  <c r="K39"/>
  <c r="I39"/>
  <c r="J39" s="1"/>
  <c r="H39"/>
  <c r="J37"/>
  <c r="J36"/>
  <c r="K35"/>
  <c r="J35"/>
  <c r="I35"/>
  <c r="H35"/>
  <c r="J34"/>
  <c r="J33"/>
  <c r="J32"/>
  <c r="J31"/>
  <c r="J30"/>
  <c r="K29"/>
  <c r="J29"/>
  <c r="I29"/>
  <c r="H29"/>
  <c r="J28"/>
  <c r="J27"/>
  <c r="J26"/>
  <c r="J25"/>
  <c r="O25" s="1"/>
  <c r="J24"/>
  <c r="O24" s="1"/>
  <c r="K23"/>
  <c r="I23"/>
  <c r="J23" s="1"/>
  <c r="H23"/>
  <c r="J22"/>
  <c r="J21"/>
  <c r="O21" s="1"/>
  <c r="O20"/>
  <c r="J20"/>
  <c r="J19"/>
  <c r="J18"/>
  <c r="O18" s="1"/>
  <c r="N17"/>
  <c r="M17"/>
  <c r="L17"/>
  <c r="K17"/>
  <c r="I17"/>
  <c r="J17" s="1"/>
  <c r="H17"/>
  <c r="O16"/>
  <c r="J16"/>
  <c r="K15"/>
  <c r="I15"/>
  <c r="J15" s="1"/>
  <c r="H15"/>
  <c r="J14"/>
  <c r="J13"/>
  <c r="J12"/>
  <c r="O12" s="1"/>
  <c r="J11"/>
  <c r="O11" s="1"/>
  <c r="J10"/>
  <c r="O10" s="1"/>
  <c r="N9"/>
  <c r="M9"/>
  <c r="L9"/>
  <c r="K9"/>
  <c r="I9"/>
  <c r="J9" s="1"/>
  <c r="H9"/>
  <c r="K62" i="5"/>
  <c r="H62"/>
  <c r="J61"/>
  <c r="J60"/>
  <c r="J59"/>
  <c r="J58"/>
  <c r="J57"/>
  <c r="O57" s="1"/>
  <c r="J56"/>
  <c r="O56" s="1"/>
  <c r="J55"/>
  <c r="O55" s="1"/>
  <c r="J54"/>
  <c r="J53"/>
  <c r="O53" s="1"/>
  <c r="O52"/>
  <c r="J52"/>
  <c r="J51"/>
  <c r="O51" s="1"/>
  <c r="O50"/>
  <c r="J50"/>
  <c r="J49"/>
  <c r="J48"/>
  <c r="O48" s="1"/>
  <c r="J47"/>
  <c r="O47" s="1"/>
  <c r="J46"/>
  <c r="O46" s="1"/>
  <c r="J45"/>
  <c r="K44"/>
  <c r="O44" s="1"/>
  <c r="J44"/>
  <c r="I44"/>
  <c r="H44"/>
  <c r="J43"/>
  <c r="J42"/>
  <c r="O42" s="1"/>
  <c r="J41"/>
  <c r="O41" s="1"/>
  <c r="O40"/>
  <c r="J40"/>
  <c r="N39"/>
  <c r="M39"/>
  <c r="L39"/>
  <c r="K39"/>
  <c r="I39"/>
  <c r="H39"/>
  <c r="J37"/>
  <c r="J36"/>
  <c r="K35"/>
  <c r="J35"/>
  <c r="I35"/>
  <c r="H35"/>
  <c r="J34"/>
  <c r="J33"/>
  <c r="J32"/>
  <c r="J31"/>
  <c r="J30"/>
  <c r="K29"/>
  <c r="I29"/>
  <c r="J29" s="1"/>
  <c r="H29"/>
  <c r="J28"/>
  <c r="J27"/>
  <c r="J26"/>
  <c r="J25"/>
  <c r="O25" s="1"/>
  <c r="J24"/>
  <c r="O24" s="1"/>
  <c r="K23"/>
  <c r="I23"/>
  <c r="J23" s="1"/>
  <c r="H23"/>
  <c r="J22"/>
  <c r="J21"/>
  <c r="O21" s="1"/>
  <c r="O20"/>
  <c r="J20"/>
  <c r="J19"/>
  <c r="J18"/>
  <c r="O18" s="1"/>
  <c r="N17"/>
  <c r="M17"/>
  <c r="L17"/>
  <c r="K17"/>
  <c r="I17"/>
  <c r="J17" s="1"/>
  <c r="H17"/>
  <c r="O16"/>
  <c r="J16"/>
  <c r="K15"/>
  <c r="O15" s="1"/>
  <c r="J15"/>
  <c r="I15"/>
  <c r="H15"/>
  <c r="J14"/>
  <c r="J13"/>
  <c r="J12"/>
  <c r="O12" s="1"/>
  <c r="O11"/>
  <c r="J11"/>
  <c r="J10"/>
  <c r="O10" s="1"/>
  <c r="N9"/>
  <c r="M9"/>
  <c r="L9"/>
  <c r="K9"/>
  <c r="I9"/>
  <c r="J9" s="1"/>
  <c r="H9"/>
  <c r="O41" i="4"/>
  <c r="K62"/>
  <c r="H62"/>
  <c r="J61"/>
  <c r="J60"/>
  <c r="J59"/>
  <c r="J58"/>
  <c r="J57"/>
  <c r="O57" s="1"/>
  <c r="O56"/>
  <c r="J56"/>
  <c r="J55"/>
  <c r="O55" s="1"/>
  <c r="J54"/>
  <c r="J53"/>
  <c r="O53" s="1"/>
  <c r="O52"/>
  <c r="J52"/>
  <c r="J51"/>
  <c r="O51" s="1"/>
  <c r="O50"/>
  <c r="J50"/>
  <c r="J49"/>
  <c r="J48"/>
  <c r="O48" s="1"/>
  <c r="O47"/>
  <c r="J47"/>
  <c r="J46"/>
  <c r="O46" s="1"/>
  <c r="J45"/>
  <c r="K44"/>
  <c r="O44" s="1"/>
  <c r="J44"/>
  <c r="I44"/>
  <c r="H44"/>
  <c r="J43"/>
  <c r="O42"/>
  <c r="J42"/>
  <c r="J41"/>
  <c r="J40"/>
  <c r="O40" s="1"/>
  <c r="N39"/>
  <c r="M39"/>
  <c r="L39"/>
  <c r="K39"/>
  <c r="I39"/>
  <c r="J39" s="1"/>
  <c r="H39"/>
  <c r="J37"/>
  <c r="J36"/>
  <c r="K35"/>
  <c r="J35"/>
  <c r="I35"/>
  <c r="H35"/>
  <c r="J34"/>
  <c r="J33"/>
  <c r="J32"/>
  <c r="J31"/>
  <c r="J30"/>
  <c r="K29"/>
  <c r="J29"/>
  <c r="I29"/>
  <c r="H29"/>
  <c r="J28"/>
  <c r="J27"/>
  <c r="J26"/>
  <c r="J25"/>
  <c r="O25" s="1"/>
  <c r="O24"/>
  <c r="J24"/>
  <c r="K23"/>
  <c r="O23" s="1"/>
  <c r="J23"/>
  <c r="I23"/>
  <c r="H23"/>
  <c r="J22"/>
  <c r="O21"/>
  <c r="J21"/>
  <c r="J20"/>
  <c r="O20" s="1"/>
  <c r="J19"/>
  <c r="J18"/>
  <c r="O18" s="1"/>
  <c r="N17"/>
  <c r="M17"/>
  <c r="L17"/>
  <c r="K17"/>
  <c r="O17" s="1"/>
  <c r="J17"/>
  <c r="I17"/>
  <c r="H17"/>
  <c r="O16"/>
  <c r="J16"/>
  <c r="K15"/>
  <c r="O15" s="1"/>
  <c r="J15"/>
  <c r="I15"/>
  <c r="H15"/>
  <c r="J14"/>
  <c r="J13"/>
  <c r="O12"/>
  <c r="J12"/>
  <c r="J11"/>
  <c r="O11" s="1"/>
  <c r="O10"/>
  <c r="J10"/>
  <c r="N9"/>
  <c r="M9"/>
  <c r="L9"/>
  <c r="K9"/>
  <c r="O9" s="1"/>
  <c r="J9"/>
  <c r="I9"/>
  <c r="I8" s="1"/>
  <c r="J8" s="1"/>
  <c r="H9"/>
  <c r="J47" i="1"/>
  <c r="J42"/>
  <c r="J57"/>
  <c r="J34"/>
  <c r="O44" i="6" l="1"/>
  <c r="O39"/>
  <c r="O23"/>
  <c r="K8"/>
  <c r="O15"/>
  <c r="O17"/>
  <c r="I8"/>
  <c r="J8" s="1"/>
  <c r="O9"/>
  <c r="O23" i="5"/>
  <c r="K8"/>
  <c r="I8"/>
  <c r="J8" s="1"/>
  <c r="O17"/>
  <c r="J39"/>
  <c r="O39" s="1"/>
  <c r="O9"/>
  <c r="K8" i="4"/>
  <c r="O8" s="1"/>
  <c r="O39"/>
  <c r="J61" i="1"/>
  <c r="O8" i="6" l="1"/>
  <c r="O8" i="5"/>
  <c r="K17" i="1"/>
  <c r="K44"/>
  <c r="H9" l="1"/>
  <c r="I9" l="1"/>
  <c r="J14"/>
  <c r="J60"/>
  <c r="J59"/>
  <c r="J58"/>
  <c r="J56"/>
  <c r="J55"/>
  <c r="J54"/>
  <c r="J53"/>
  <c r="J52"/>
  <c r="J51"/>
  <c r="J50"/>
  <c r="J49"/>
  <c r="J48"/>
  <c r="J46"/>
  <c r="J45"/>
  <c r="J43"/>
  <c r="J41"/>
  <c r="J40"/>
  <c r="J37"/>
  <c r="J36"/>
  <c r="J33"/>
  <c r="J32"/>
  <c r="J31"/>
  <c r="J30"/>
  <c r="J28"/>
  <c r="J27"/>
  <c r="J26"/>
  <c r="J25"/>
  <c r="J24"/>
  <c r="J22"/>
  <c r="J21"/>
  <c r="J20"/>
  <c r="J19"/>
  <c r="J18"/>
  <c r="J16"/>
  <c r="J13"/>
  <c r="J12"/>
  <c r="J11"/>
  <c r="J10"/>
  <c r="O24" l="1"/>
  <c r="N17"/>
  <c r="M17"/>
  <c r="L17"/>
  <c r="I17"/>
  <c r="J17" s="1"/>
  <c r="O17" s="1"/>
  <c r="H17"/>
  <c r="O18" l="1"/>
  <c r="J9"/>
  <c r="O48" l="1"/>
  <c r="N9"/>
  <c r="M9"/>
  <c r="L9"/>
  <c r="K9"/>
  <c r="O12"/>
  <c r="O9" l="1"/>
  <c r="N39"/>
  <c r="M39"/>
  <c r="L39"/>
  <c r="K39"/>
  <c r="I39"/>
  <c r="J39" s="1"/>
  <c r="H39"/>
  <c r="O39" l="1"/>
  <c r="I44"/>
  <c r="J44" s="1"/>
  <c r="O44" s="1"/>
  <c r="I23"/>
  <c r="J23" s="1"/>
  <c r="O47"/>
  <c r="I29" l="1"/>
  <c r="J29" s="1"/>
  <c r="K29"/>
  <c r="O57" l="1"/>
  <c r="O56"/>
  <c r="O55"/>
  <c r="O53"/>
  <c r="O52"/>
  <c r="O51"/>
  <c r="O50"/>
  <c r="O46"/>
  <c r="O42"/>
  <c r="O40"/>
  <c r="O25"/>
  <c r="O21"/>
  <c r="O20"/>
  <c r="O16"/>
  <c r="O11"/>
  <c r="O10"/>
  <c r="H29" l="1"/>
  <c r="I15"/>
  <c r="J15" s="1"/>
  <c r="I35"/>
  <c r="J35" s="1"/>
  <c r="H15"/>
  <c r="H23"/>
  <c r="H35"/>
  <c r="H44"/>
  <c r="H62"/>
  <c r="K15"/>
  <c r="K23"/>
  <c r="O23" s="1"/>
  <c r="K35"/>
  <c r="K62"/>
  <c r="O15" l="1"/>
  <c r="K8"/>
  <c r="I8"/>
  <c r="J8" s="1"/>
  <c r="O8" l="1"/>
</calcChain>
</file>

<file path=xl/sharedStrings.xml><?xml version="1.0" encoding="utf-8"?>
<sst xmlns="http://schemas.openxmlformats.org/spreadsheetml/2006/main" count="882" uniqueCount="152">
  <si>
    <t>Статус </t>
  </si>
  <si>
    <t>Наименование</t>
  </si>
  <si>
    <t>ГРБС</t>
  </si>
  <si>
    <t>Код бюджетной классификации</t>
  </si>
  <si>
    <t>ЦСР</t>
  </si>
  <si>
    <t>РзПр</t>
  </si>
  <si>
    <t>№</t>
  </si>
  <si>
    <t>х</t>
  </si>
  <si>
    <t>0102</t>
  </si>
  <si>
    <t>01 0 01 10010</t>
  </si>
  <si>
    <t>0104</t>
  </si>
  <si>
    <t>01 0 01 10020</t>
  </si>
  <si>
    <t>01 0 01 90840</t>
  </si>
  <si>
    <t>0203</t>
  </si>
  <si>
    <t>01 0 02 51180</t>
  </si>
  <si>
    <t>01 0 03 90710</t>
  </si>
  <si>
    <t>0310</t>
  </si>
  <si>
    <t>01 0 03 90850</t>
  </si>
  <si>
    <t>01 0 03 90860</t>
  </si>
  <si>
    <t>0409</t>
  </si>
  <si>
    <t>01 0 04 90730</t>
  </si>
  <si>
    <t>01 0 04 90830</t>
  </si>
  <si>
    <t>01 0 04 90910</t>
  </si>
  <si>
    <t>01 0 04 91140</t>
  </si>
  <si>
    <t>01 0 05 91110</t>
  </si>
  <si>
    <t>01 0 05 91170</t>
  </si>
  <si>
    <t>01 0 05 91180</t>
  </si>
  <si>
    <t>01 0 05 91190</t>
  </si>
  <si>
    <t>0412</t>
  </si>
  <si>
    <t>01 0 06 90750</t>
  </si>
  <si>
    <t>01 0 06 90770</t>
  </si>
  <si>
    <t>01 0 06 90930</t>
  </si>
  <si>
    <t>0503</t>
  </si>
  <si>
    <t>01 0 07 90780</t>
  </si>
  <si>
    <t>01 0 07 90820</t>
  </si>
  <si>
    <t>0502</t>
  </si>
  <si>
    <t>01 0 08 60010</t>
  </si>
  <si>
    <t>01 0 08 60020</t>
  </si>
  <si>
    <t>01 0 08 60040</t>
  </si>
  <si>
    <t>01 0 08  60070</t>
  </si>
  <si>
    <t>01 0 08 60080</t>
  </si>
  <si>
    <t>01 0 08 60090</t>
  </si>
  <si>
    <t>01 0 08  60100</t>
  </si>
  <si>
    <t>01 0 08  60120</t>
  </si>
  <si>
    <t>01 0 08  60130</t>
  </si>
  <si>
    <t>01 0 08 60140</t>
  </si>
  <si>
    <t>01 0 08 60150</t>
  </si>
  <si>
    <t>01 0 08 60160</t>
  </si>
  <si>
    <t>01 0 08 R0200</t>
  </si>
  <si>
    <t>01 0 08 L0200</t>
  </si>
  <si>
    <t>01 0 08 80810</t>
  </si>
  <si>
    <t>0801</t>
  </si>
  <si>
    <t>0804</t>
  </si>
  <si>
    <t>1001</t>
  </si>
  <si>
    <t>0106</t>
  </si>
  <si>
    <t>1003</t>
  </si>
  <si>
    <t>1</t>
  </si>
  <si>
    <t>0</t>
  </si>
  <si>
    <t>Администрация МО Султакаевский сельсовет</t>
  </si>
  <si>
    <t>Администрация МО Султакаевскийсельсовет</t>
  </si>
  <si>
    <t>Основное мероприятие 1</t>
  </si>
  <si>
    <t>Основное мероприятие 2</t>
  </si>
  <si>
    <t>Основное мероприятие 3</t>
  </si>
  <si>
    <t>Муниципальная программа 4</t>
  </si>
  <si>
    <t>Основное мероприятие 5</t>
  </si>
  <si>
    <t>Основное мероприятие 6</t>
  </si>
  <si>
    <t>Основное мероприятие 7</t>
  </si>
  <si>
    <t>Основное мероприятие 8</t>
  </si>
  <si>
    <t xml:space="preserve">  "Благоустройство территории поселения"</t>
  </si>
  <si>
    <t xml:space="preserve">  "Развитие жилищно-коммунального хозяйства"</t>
  </si>
  <si>
    <t xml:space="preserve"> "Руководство и управление в сфере установленных функций органов местного самоуправления"</t>
  </si>
  <si>
    <t xml:space="preserve">  "Осуществление первичного воинского учета на территориях, где отсутствуют военные комиссариаты"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</si>
  <si>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</si>
  <si>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 xml:space="preserve"> "Мероприятия, связанные с землепользованием, землеустройством и градорегулированием"</t>
  </si>
  <si>
    <t>"Развитие дорожного хозяйства"</t>
  </si>
  <si>
    <t>0314</t>
  </si>
  <si>
    <t xml:space="preserve">ГРБС
Главный распорядитель бюджетных средств
Ответственный исполнитель
</t>
  </si>
  <si>
    <t xml:space="preserve">кассовое исполнение </t>
  </si>
  <si>
    <t>Расходы (тыс.рублей)</t>
  </si>
  <si>
    <t>кассовое исполнение,%</t>
  </si>
  <si>
    <t>0707</t>
  </si>
  <si>
    <t>01 0 04 91280</t>
  </si>
  <si>
    <t>01 0 03 91390</t>
  </si>
  <si>
    <t>01 0 07 91360</t>
  </si>
  <si>
    <t>01 0 01 91400</t>
  </si>
  <si>
    <t>утверждено в муниципальной программе на отчетную дату</t>
  </si>
  <si>
    <t>Муниципальная программа</t>
  </si>
  <si>
    <t>Таблица № 7</t>
  </si>
  <si>
    <t>01 0 08  60030</t>
  </si>
  <si>
    <t>физическая культура и спорт</t>
  </si>
  <si>
    <t>1101</t>
  </si>
  <si>
    <t>01 0 11 90800</t>
  </si>
  <si>
    <t>3,0</t>
  </si>
  <si>
    <t>Основное мероприятие 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</si>
  <si>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2 к порядку разработки, реализации    
и оценки эффективности муниципальных 
программ Султакаевского сельсовета
Отчет
об использовании бюджетных ассигнований местного
бюджета на реализацию муниципальной программы
</t>
  </si>
  <si>
    <t xml:space="preserve">Приложение 2 к порядку разработки, реализации    
и оценки эффективности муниципальных 
программ Султакаевского сельсовета
</t>
  </si>
  <si>
    <t xml:space="preserve">Отчет
об использовании бюджетных ассигнований местного
бюджета на реализацию муниципальной программы (тыс. рублей)
</t>
  </si>
  <si>
    <t>Утвержено бюджетной росписью на отчетную дату</t>
  </si>
  <si>
    <t>01 0 05 91220</t>
  </si>
  <si>
    <t>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</si>
  <si>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0,6</t>
  </si>
  <si>
    <t>01 0 11 91150</t>
  </si>
  <si>
    <t xml:space="preserve"> "Развитие территории муниципального образования  на 2017-2024 годы</t>
  </si>
  <si>
    <t>0,1</t>
  </si>
  <si>
    <t>2022  Утверждено бюджетной росписью на 1 января</t>
  </si>
  <si>
    <t>590</t>
  </si>
  <si>
    <t>780,02410</t>
  </si>
  <si>
    <t>104,8</t>
  </si>
  <si>
    <t>195,740</t>
  </si>
  <si>
    <t>89,67650</t>
  </si>
  <si>
    <t>157,23611</t>
  </si>
  <si>
    <t>6</t>
  </si>
  <si>
    <t>45,180</t>
  </si>
  <si>
    <t>11,475</t>
  </si>
  <si>
    <t>122,336</t>
  </si>
  <si>
    <t>3</t>
  </si>
  <si>
    <t>26</t>
  </si>
  <si>
    <t>25,86390</t>
  </si>
  <si>
    <t>4,869</t>
  </si>
  <si>
    <t>616,40</t>
  </si>
  <si>
    <t>840,97337</t>
  </si>
  <si>
    <t>125,16589</t>
  </si>
  <si>
    <t>533,6</t>
  </si>
  <si>
    <t>150</t>
  </si>
  <si>
    <t>152,76505</t>
  </si>
  <si>
    <t>89,670</t>
  </si>
  <si>
    <t>199,96180</t>
  </si>
  <si>
    <t>6,56266</t>
  </si>
  <si>
    <t>5</t>
  </si>
  <si>
    <t>1,40551</t>
  </si>
  <si>
    <t>196,88931</t>
  </si>
  <si>
    <t xml:space="preserve">277,27860 </t>
  </si>
  <si>
    <t xml:space="preserve">443,71567 </t>
  </si>
  <si>
    <t xml:space="preserve">9,48106 </t>
  </si>
  <si>
    <t xml:space="preserve">471,57011 </t>
  </si>
  <si>
    <t xml:space="preserve">641,35443 </t>
  </si>
  <si>
    <t>171,670</t>
  </si>
  <si>
    <t>250</t>
  </si>
  <si>
    <t xml:space="preserve">9,61268 </t>
  </si>
  <si>
    <t xml:space="preserve">202,91455 </t>
  </si>
  <si>
    <t xml:space="preserve">107,08661 </t>
  </si>
  <si>
    <t>25</t>
  </si>
  <si>
    <t>,1</t>
  </si>
  <si>
    <t>111</t>
  </si>
  <si>
    <t xml:space="preserve">127,99184 </t>
  </si>
  <si>
    <t xml:space="preserve">2,88000 </t>
  </si>
  <si>
    <t xml:space="preserve">188,32800 </t>
  </si>
  <si>
    <t xml:space="preserve">123,70452 </t>
  </si>
  <si>
    <t xml:space="preserve">276,51733 </t>
  </si>
  <si>
    <t xml:space="preserve">18,18158 </t>
  </si>
  <si>
    <t xml:space="preserve">21,74266 </t>
  </si>
  <si>
    <t>1276,47500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</si>
</sst>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000"/>
  </numFmts>
  <fonts count="18">
    <font>
      <sz val="11"/>
      <color theme="1"/>
      <name val="Calibri"/>
      <family val="2"/>
      <charset val="204"/>
      <scheme val="minor"/>
    </font>
    <font>
      <b/>
      <sz val="10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9" fontId="7" fillId="0" borderId="9" xfId="0" applyNumberFormat="1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 wrapText="1"/>
    </xf>
    <xf numFmtId="164" fontId="7" fillId="2" borderId="3" xfId="0" applyNumberFormat="1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164" fontId="8" fillId="2" borderId="3" xfId="0" applyNumberFormat="1" applyFont="1" applyFill="1" applyBorder="1" applyAlignment="1">
      <alignment horizontal="center" wrapText="1"/>
    </xf>
    <xf numFmtId="166" fontId="7" fillId="0" borderId="9" xfId="0" applyNumberFormat="1" applyFont="1" applyFill="1" applyBorder="1" applyAlignment="1">
      <alignment horizontal="center" wrapText="1"/>
    </xf>
    <xf numFmtId="165" fontId="7" fillId="2" borderId="9" xfId="0" applyNumberFormat="1" applyFont="1" applyFill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14" fontId="4" fillId="2" borderId="0" xfId="0" applyNumberFormat="1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wrapText="1"/>
    </xf>
    <xf numFmtId="2" fontId="8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4" fillId="0" borderId="0" xfId="0" applyFont="1" applyAlignment="1">
      <alignment horizontal="right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wrapText="1"/>
    </xf>
    <xf numFmtId="166" fontId="5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wrapText="1"/>
    </xf>
    <xf numFmtId="166" fontId="8" fillId="2" borderId="2" xfId="0" applyNumberFormat="1" applyFont="1" applyFill="1" applyBorder="1" applyAlignment="1">
      <alignment horizontal="center" wrapText="1"/>
    </xf>
    <xf numFmtId="166" fontId="8" fillId="0" borderId="2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166" fontId="7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164" fontId="8" fillId="0" borderId="8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166" fontId="5" fillId="2" borderId="3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right" wrapText="1"/>
    </xf>
    <xf numFmtId="167" fontId="8" fillId="0" borderId="2" xfId="0" applyNumberFormat="1" applyFont="1" applyFill="1" applyBorder="1" applyAlignment="1">
      <alignment horizontal="center" wrapText="1"/>
    </xf>
    <xf numFmtId="166" fontId="8" fillId="0" borderId="2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4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vertical="top" wrapText="1"/>
    </xf>
    <xf numFmtId="16" fontId="7" fillId="0" borderId="1" xfId="0" applyNumberFormat="1" applyFont="1" applyFill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distributed"/>
    </xf>
    <xf numFmtId="0" fontId="7" fillId="0" borderId="2" xfId="0" applyFont="1" applyFill="1" applyBorder="1" applyAlignment="1">
      <alignment vertical="distributed"/>
    </xf>
    <xf numFmtId="0" fontId="3" fillId="0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>
      <selection activeCell="K4" sqref="K4:O4"/>
    </sheetView>
  </sheetViews>
  <sheetFormatPr defaultRowHeight="15"/>
  <cols>
    <col min="1" max="1" width="6.140625" style="1" customWidth="1"/>
    <col min="2" max="2" width="15.42578125" style="1" customWidth="1"/>
    <col min="3" max="4" width="24.28515625" style="1" customWidth="1"/>
    <col min="5" max="5" width="6.7109375" style="1" customWidth="1"/>
    <col min="6" max="6" width="5.140625" style="1" customWidth="1"/>
    <col min="7" max="7" width="15.5703125" style="13" customWidth="1"/>
    <col min="8" max="8" width="14.42578125" style="1" customWidth="1"/>
    <col min="9" max="9" width="14" style="7" customWidth="1"/>
    <col min="10" max="10" width="16.5703125" style="6" customWidth="1"/>
    <col min="11" max="11" width="14.28515625" style="7" customWidth="1"/>
    <col min="12" max="12" width="4" style="1" hidden="1" customWidth="1"/>
    <col min="13" max="14" width="0.140625" style="1" hidden="1" customWidth="1"/>
    <col min="15" max="15" width="14" style="10" customWidth="1"/>
    <col min="16" max="16384" width="9.140625" style="1"/>
  </cols>
  <sheetData>
    <row r="1" spans="1:15" ht="15" customHeight="1">
      <c r="A1" s="27" t="s">
        <v>94</v>
      </c>
      <c r="B1" s="27"/>
      <c r="C1" s="27"/>
      <c r="D1" s="27"/>
      <c r="E1" s="27"/>
      <c r="F1" s="27"/>
      <c r="G1" s="27"/>
      <c r="H1" s="99" t="s">
        <v>95</v>
      </c>
      <c r="I1" s="100"/>
      <c r="J1" s="100"/>
      <c r="K1" s="100"/>
      <c r="L1" s="100"/>
      <c r="M1" s="100"/>
      <c r="N1" s="100"/>
      <c r="O1" s="100"/>
    </row>
    <row r="2" spans="1:15" ht="49.5" customHeight="1">
      <c r="A2" s="27"/>
      <c r="B2" s="27"/>
      <c r="C2" s="27"/>
      <c r="D2" s="27"/>
      <c r="E2" s="27"/>
      <c r="F2" s="27"/>
      <c r="G2" s="27"/>
      <c r="H2" s="100"/>
      <c r="I2" s="100"/>
      <c r="J2" s="100"/>
      <c r="K2" s="100"/>
      <c r="L2" s="100"/>
      <c r="M2" s="100"/>
      <c r="N2" s="100"/>
      <c r="O2" s="100"/>
    </row>
    <row r="3" spans="1:15" ht="94.5" customHeight="1">
      <c r="A3" s="27"/>
      <c r="B3" s="27"/>
      <c r="C3" s="101" t="s">
        <v>96</v>
      </c>
      <c r="D3" s="102"/>
      <c r="E3" s="102"/>
      <c r="F3" s="102"/>
      <c r="G3" s="102"/>
      <c r="H3" s="102"/>
      <c r="I3" s="102"/>
      <c r="J3" s="28"/>
      <c r="K3" s="34"/>
      <c r="L3" s="28"/>
      <c r="M3" s="28"/>
      <c r="N3" s="29"/>
      <c r="O3" s="30" t="s">
        <v>87</v>
      </c>
    </row>
    <row r="4" spans="1:15" ht="16.5" thickBot="1">
      <c r="A4" s="25"/>
      <c r="B4" s="25"/>
      <c r="C4" s="25"/>
      <c r="D4" s="25"/>
      <c r="E4" s="25"/>
      <c r="F4" s="25"/>
      <c r="G4" s="26"/>
      <c r="H4" s="25"/>
      <c r="I4" s="43"/>
      <c r="J4" s="29"/>
      <c r="K4" s="31"/>
      <c r="L4" s="32"/>
      <c r="M4" s="32"/>
      <c r="N4" s="32"/>
      <c r="O4" s="30"/>
    </row>
    <row r="5" spans="1:15" s="2" customFormat="1" ht="14.25">
      <c r="A5" s="73"/>
      <c r="B5" s="105" t="s">
        <v>0</v>
      </c>
      <c r="C5" s="107" t="s">
        <v>1</v>
      </c>
      <c r="D5" s="107" t="s">
        <v>76</v>
      </c>
      <c r="E5" s="110" t="s">
        <v>3</v>
      </c>
      <c r="F5" s="111"/>
      <c r="G5" s="111"/>
      <c r="H5" s="110" t="s">
        <v>78</v>
      </c>
      <c r="I5" s="111"/>
      <c r="J5" s="111"/>
      <c r="K5" s="111"/>
      <c r="L5" s="111"/>
      <c r="M5" s="111"/>
      <c r="N5" s="74"/>
      <c r="O5" s="75"/>
    </row>
    <row r="6" spans="1:15" s="2" customFormat="1" ht="73.5" customHeight="1">
      <c r="A6" s="76" t="s">
        <v>6</v>
      </c>
      <c r="B6" s="106"/>
      <c r="C6" s="108"/>
      <c r="D6" s="109"/>
      <c r="E6" s="53" t="s">
        <v>2</v>
      </c>
      <c r="F6" s="53" t="s">
        <v>5</v>
      </c>
      <c r="G6" s="54" t="s">
        <v>4</v>
      </c>
      <c r="H6" s="51" t="s">
        <v>104</v>
      </c>
      <c r="I6" s="55" t="s">
        <v>97</v>
      </c>
      <c r="J6" s="51" t="s">
        <v>85</v>
      </c>
      <c r="K6" s="55" t="s">
        <v>77</v>
      </c>
      <c r="L6" s="50"/>
      <c r="M6" s="50"/>
      <c r="N6" s="50"/>
      <c r="O6" s="20" t="s">
        <v>79</v>
      </c>
    </row>
    <row r="7" spans="1:15" s="3" customFormat="1" ht="18" customHeight="1">
      <c r="A7" s="79">
        <v>1</v>
      </c>
      <c r="B7" s="80">
        <v>2</v>
      </c>
      <c r="C7" s="81">
        <v>3</v>
      </c>
      <c r="D7" s="82">
        <v>4</v>
      </c>
      <c r="E7" s="81">
        <v>5</v>
      </c>
      <c r="F7" s="81">
        <v>6</v>
      </c>
      <c r="G7" s="81">
        <v>7</v>
      </c>
      <c r="H7" s="81">
        <v>8</v>
      </c>
      <c r="I7" s="83">
        <v>9</v>
      </c>
      <c r="J7" s="81">
        <v>10</v>
      </c>
      <c r="K7" s="83">
        <v>11</v>
      </c>
      <c r="L7" s="81"/>
      <c r="M7" s="81"/>
      <c r="N7" s="81"/>
      <c r="O7" s="84">
        <v>11</v>
      </c>
    </row>
    <row r="8" spans="1:15" ht="124.5" customHeight="1">
      <c r="A8" s="77">
        <v>1</v>
      </c>
      <c r="B8" s="57" t="s">
        <v>86</v>
      </c>
      <c r="C8" s="56" t="s">
        <v>102</v>
      </c>
      <c r="D8" s="58" t="s">
        <v>58</v>
      </c>
      <c r="E8" s="56" t="s">
        <v>7</v>
      </c>
      <c r="F8" s="56" t="s">
        <v>7</v>
      </c>
      <c r="G8" s="59" t="s">
        <v>7</v>
      </c>
      <c r="H8" s="60">
        <v>3917.8346099999999</v>
      </c>
      <c r="I8" s="61">
        <f>I9+I15+I17+I23+I29+I35+I39+I44+I62</f>
        <v>4330.4768899999999</v>
      </c>
      <c r="J8" s="62">
        <f>I8</f>
        <v>4330.4768899999999</v>
      </c>
      <c r="K8" s="61">
        <f>K9+K15+K17+K23+K29+K35+K39+K44+K62</f>
        <v>747.60059999999999</v>
      </c>
      <c r="L8" s="19"/>
      <c r="M8" s="19"/>
      <c r="N8" s="19"/>
      <c r="O8" s="78">
        <f>K8/J8*100</f>
        <v>17.263701411878451</v>
      </c>
    </row>
    <row r="9" spans="1:15">
      <c r="A9" s="91"/>
      <c r="B9" s="103" t="s">
        <v>60</v>
      </c>
      <c r="C9" s="112" t="s">
        <v>70</v>
      </c>
      <c r="D9" s="98" t="s">
        <v>58</v>
      </c>
      <c r="E9" s="41">
        <v>622</v>
      </c>
      <c r="F9" s="41" t="s">
        <v>7</v>
      </c>
      <c r="G9" s="64" t="s">
        <v>7</v>
      </c>
      <c r="H9" s="87">
        <f>H10+H11+H13+H12+H14</f>
        <v>1371.0241000000001</v>
      </c>
      <c r="I9" s="65">
        <f>I10+I11+I13+I12+I14</f>
        <v>1458.37337</v>
      </c>
      <c r="J9" s="66">
        <f>I9</f>
        <v>1458.37337</v>
      </c>
      <c r="K9" s="18">
        <f>K10+K11+K13+K12</f>
        <v>322.05520000000001</v>
      </c>
      <c r="L9" s="19">
        <f>L10+L11+L13+L12</f>
        <v>0</v>
      </c>
      <c r="M9" s="19">
        <f>M10+M11+M13+M12</f>
        <v>0</v>
      </c>
      <c r="N9" s="19">
        <f>N10+N11+N13+N12</f>
        <v>0</v>
      </c>
      <c r="O9" s="20">
        <f t="shared" ref="O9:O57" si="0">K9/J9*100</f>
        <v>22.083178877573715</v>
      </c>
    </row>
    <row r="10" spans="1:15" ht="15.75">
      <c r="A10" s="91"/>
      <c r="B10" s="89"/>
      <c r="C10" s="98"/>
      <c r="D10" s="98"/>
      <c r="E10" s="40">
        <v>622</v>
      </c>
      <c r="F10" s="4" t="s">
        <v>8</v>
      </c>
      <c r="G10" s="14" t="s">
        <v>9</v>
      </c>
      <c r="H10" s="4" t="s">
        <v>105</v>
      </c>
      <c r="I10" s="44" t="s">
        <v>119</v>
      </c>
      <c r="J10" s="67" t="str">
        <f>I10</f>
        <v>616,40</v>
      </c>
      <c r="K10" s="44" t="s">
        <v>121</v>
      </c>
      <c r="L10" s="19"/>
      <c r="M10" s="19"/>
      <c r="N10" s="19"/>
      <c r="O10" s="11">
        <f>K10/J10*100</f>
        <v>20.305952303698898</v>
      </c>
    </row>
    <row r="11" spans="1:15" ht="15.75">
      <c r="A11" s="91"/>
      <c r="B11" s="89"/>
      <c r="C11" s="98"/>
      <c r="D11" s="98"/>
      <c r="E11" s="40">
        <v>622</v>
      </c>
      <c r="F11" s="4" t="s">
        <v>10</v>
      </c>
      <c r="G11" s="14" t="s">
        <v>11</v>
      </c>
      <c r="H11" s="4" t="s">
        <v>106</v>
      </c>
      <c r="I11" s="44" t="s">
        <v>120</v>
      </c>
      <c r="J11" s="67" t="str">
        <f t="shared" ref="J11:J60" si="1">I11</f>
        <v>840,97337</v>
      </c>
      <c r="K11" s="9" t="s">
        <v>130</v>
      </c>
      <c r="L11" s="19"/>
      <c r="M11" s="19"/>
      <c r="N11" s="19"/>
      <c r="O11" s="11">
        <f t="shared" si="0"/>
        <v>23.412074272934465</v>
      </c>
    </row>
    <row r="12" spans="1:15" ht="15.75">
      <c r="A12" s="91"/>
      <c r="B12" s="89"/>
      <c r="C12" s="98"/>
      <c r="D12" s="98"/>
      <c r="E12" s="40">
        <v>622</v>
      </c>
      <c r="F12" s="4" t="s">
        <v>10</v>
      </c>
      <c r="G12" s="14" t="s">
        <v>12</v>
      </c>
      <c r="H12" s="4" t="s">
        <v>56</v>
      </c>
      <c r="I12" s="44" t="s">
        <v>56</v>
      </c>
      <c r="J12" s="36" t="str">
        <f t="shared" si="1"/>
        <v>1</v>
      </c>
      <c r="K12" s="35">
        <v>0</v>
      </c>
      <c r="L12" s="19"/>
      <c r="M12" s="19"/>
      <c r="N12" s="19"/>
      <c r="O12" s="11">
        <f>K12/J12*100</f>
        <v>0</v>
      </c>
    </row>
    <row r="13" spans="1:15" ht="27" customHeight="1">
      <c r="A13" s="91"/>
      <c r="B13" s="89"/>
      <c r="C13" s="98"/>
      <c r="D13" s="98"/>
      <c r="E13" s="40">
        <v>622</v>
      </c>
      <c r="F13" s="4" t="s">
        <v>10</v>
      </c>
      <c r="G13" s="14" t="s">
        <v>84</v>
      </c>
      <c r="H13" s="4" t="s">
        <v>57</v>
      </c>
      <c r="I13" s="44" t="s">
        <v>57</v>
      </c>
      <c r="J13" s="36" t="str">
        <f t="shared" si="1"/>
        <v>0</v>
      </c>
      <c r="K13" s="35">
        <v>0</v>
      </c>
      <c r="L13" s="19"/>
      <c r="M13" s="19"/>
      <c r="N13" s="19"/>
      <c r="O13" s="11">
        <v>0</v>
      </c>
    </row>
    <row r="14" spans="1:15" ht="27" customHeight="1">
      <c r="A14" s="39"/>
      <c r="B14" s="41"/>
      <c r="C14" s="40"/>
      <c r="D14" s="40"/>
      <c r="E14" s="40">
        <v>622</v>
      </c>
      <c r="F14" s="4" t="s">
        <v>54</v>
      </c>
      <c r="G14" s="14" t="s">
        <v>101</v>
      </c>
      <c r="H14" s="4" t="s">
        <v>57</v>
      </c>
      <c r="I14" s="44" t="s">
        <v>57</v>
      </c>
      <c r="J14" s="36" t="str">
        <f t="shared" si="1"/>
        <v>0</v>
      </c>
      <c r="K14" s="35">
        <v>0</v>
      </c>
      <c r="L14" s="19"/>
      <c r="M14" s="19"/>
      <c r="N14" s="19"/>
      <c r="O14" s="11">
        <v>0</v>
      </c>
    </row>
    <row r="15" spans="1:15">
      <c r="A15" s="104"/>
      <c r="B15" s="103" t="s">
        <v>61</v>
      </c>
      <c r="C15" s="112" t="s">
        <v>71</v>
      </c>
      <c r="D15" s="98" t="s">
        <v>58</v>
      </c>
      <c r="E15" s="40">
        <v>622</v>
      </c>
      <c r="F15" s="40" t="s">
        <v>7</v>
      </c>
      <c r="G15" s="42" t="s">
        <v>7</v>
      </c>
      <c r="H15" s="38" t="str">
        <f>H16</f>
        <v>104,8</v>
      </c>
      <c r="I15" s="67" t="str">
        <f>I16</f>
        <v>104,8</v>
      </c>
      <c r="J15" s="36" t="str">
        <f t="shared" si="1"/>
        <v>104,8</v>
      </c>
      <c r="K15" s="68">
        <f>K16</f>
        <v>24.95778</v>
      </c>
      <c r="L15" s="19"/>
      <c r="M15" s="19"/>
      <c r="N15" s="19"/>
      <c r="O15" s="11">
        <f t="shared" si="0"/>
        <v>23.814675572519086</v>
      </c>
    </row>
    <row r="16" spans="1:15" ht="116.25" customHeight="1">
      <c r="A16" s="91"/>
      <c r="B16" s="89"/>
      <c r="C16" s="98"/>
      <c r="D16" s="98"/>
      <c r="E16" s="40">
        <v>622</v>
      </c>
      <c r="F16" s="4" t="s">
        <v>13</v>
      </c>
      <c r="G16" s="14" t="s">
        <v>14</v>
      </c>
      <c r="H16" s="4" t="s">
        <v>107</v>
      </c>
      <c r="I16" s="44" t="s">
        <v>107</v>
      </c>
      <c r="J16" s="36" t="str">
        <f t="shared" si="1"/>
        <v>104,8</v>
      </c>
      <c r="K16" s="35">
        <v>24.95778</v>
      </c>
      <c r="L16" s="19"/>
      <c r="M16" s="19"/>
      <c r="N16" s="19"/>
      <c r="O16" s="11">
        <f t="shared" si="0"/>
        <v>23.814675572519086</v>
      </c>
    </row>
    <row r="17" spans="1:15">
      <c r="A17" s="91"/>
      <c r="B17" s="89" t="s">
        <v>62</v>
      </c>
      <c r="C17" s="115" t="s">
        <v>72</v>
      </c>
      <c r="D17" s="98" t="s">
        <v>58</v>
      </c>
      <c r="E17" s="41">
        <v>622</v>
      </c>
      <c r="F17" s="16" t="s">
        <v>7</v>
      </c>
      <c r="G17" s="64" t="s">
        <v>7</v>
      </c>
      <c r="H17" s="37">
        <f>H18+H19+H20+H21+H22</f>
        <v>197.74</v>
      </c>
      <c r="I17" s="18">
        <f t="shared" ref="I17:N17" si="2">I18+I19+I20+I21+I22</f>
        <v>152</v>
      </c>
      <c r="J17" s="66">
        <f t="shared" si="1"/>
        <v>152</v>
      </c>
      <c r="K17" s="18">
        <f t="shared" si="2"/>
        <v>24.981069999999999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20">
        <f>K17/J17*100</f>
        <v>16.434914473684209</v>
      </c>
    </row>
    <row r="18" spans="1:15" ht="15.75">
      <c r="A18" s="91"/>
      <c r="B18" s="89"/>
      <c r="C18" s="98"/>
      <c r="D18" s="98"/>
      <c r="E18" s="40">
        <v>622</v>
      </c>
      <c r="F18" s="4" t="s">
        <v>16</v>
      </c>
      <c r="G18" s="14" t="s">
        <v>15</v>
      </c>
      <c r="H18" s="4" t="s">
        <v>108</v>
      </c>
      <c r="I18" s="44" t="s">
        <v>123</v>
      </c>
      <c r="J18" s="36" t="str">
        <f t="shared" si="1"/>
        <v>150</v>
      </c>
      <c r="K18" s="35">
        <v>24.981069999999999</v>
      </c>
      <c r="L18" s="19"/>
      <c r="M18" s="19"/>
      <c r="N18" s="19"/>
      <c r="O18" s="11">
        <f>K18/J18*100</f>
        <v>16.654046666666666</v>
      </c>
    </row>
    <row r="19" spans="1:15" ht="15.75">
      <c r="A19" s="91"/>
      <c r="B19" s="89"/>
      <c r="C19" s="98"/>
      <c r="D19" s="98"/>
      <c r="E19" s="40">
        <v>622</v>
      </c>
      <c r="F19" s="4"/>
      <c r="G19" s="14"/>
      <c r="H19" s="4" t="s">
        <v>57</v>
      </c>
      <c r="I19" s="44" t="s">
        <v>57</v>
      </c>
      <c r="J19" s="67" t="str">
        <f t="shared" si="1"/>
        <v>0</v>
      </c>
      <c r="K19" s="35">
        <v>0</v>
      </c>
      <c r="L19" s="19"/>
      <c r="M19" s="19"/>
      <c r="N19" s="19"/>
      <c r="O19" s="11">
        <v>0</v>
      </c>
    </row>
    <row r="20" spans="1:15" ht="15.75">
      <c r="A20" s="91"/>
      <c r="B20" s="89"/>
      <c r="C20" s="98"/>
      <c r="D20" s="98"/>
      <c r="E20" s="40">
        <v>622</v>
      </c>
      <c r="F20" s="4" t="s">
        <v>75</v>
      </c>
      <c r="G20" s="14" t="s">
        <v>17</v>
      </c>
      <c r="H20" s="4" t="s">
        <v>56</v>
      </c>
      <c r="I20" s="44" t="s">
        <v>56</v>
      </c>
      <c r="J20" s="36" t="str">
        <f t="shared" si="1"/>
        <v>1</v>
      </c>
      <c r="K20" s="35">
        <v>0</v>
      </c>
      <c r="L20" s="19"/>
      <c r="M20" s="19"/>
      <c r="N20" s="19"/>
      <c r="O20" s="11">
        <f t="shared" si="0"/>
        <v>0</v>
      </c>
    </row>
    <row r="21" spans="1:15" ht="206.25" customHeight="1">
      <c r="A21" s="91"/>
      <c r="B21" s="89"/>
      <c r="C21" s="98"/>
      <c r="D21" s="98"/>
      <c r="E21" s="40">
        <v>622</v>
      </c>
      <c r="F21" s="4" t="s">
        <v>75</v>
      </c>
      <c r="G21" s="14" t="s">
        <v>18</v>
      </c>
      <c r="H21" s="4" t="s">
        <v>56</v>
      </c>
      <c r="I21" s="44" t="s">
        <v>56</v>
      </c>
      <c r="J21" s="36" t="str">
        <f t="shared" si="1"/>
        <v>1</v>
      </c>
      <c r="K21" s="35">
        <v>0</v>
      </c>
      <c r="L21" s="19"/>
      <c r="M21" s="19"/>
      <c r="N21" s="19"/>
      <c r="O21" s="11">
        <f t="shared" si="0"/>
        <v>0</v>
      </c>
    </row>
    <row r="22" spans="1:15" ht="15.75">
      <c r="A22" s="104"/>
      <c r="B22" s="89" t="s">
        <v>63</v>
      </c>
      <c r="C22" s="113" t="s">
        <v>74</v>
      </c>
      <c r="D22" s="98" t="s">
        <v>59</v>
      </c>
      <c r="E22" s="40">
        <v>622</v>
      </c>
      <c r="F22" s="4" t="s">
        <v>75</v>
      </c>
      <c r="G22" s="14" t="s">
        <v>82</v>
      </c>
      <c r="H22" s="4"/>
      <c r="I22" s="44" t="s">
        <v>57</v>
      </c>
      <c r="J22" s="36" t="str">
        <f t="shared" si="1"/>
        <v>0</v>
      </c>
      <c r="K22" s="35">
        <v>0</v>
      </c>
      <c r="L22" s="19"/>
      <c r="M22" s="19"/>
      <c r="N22" s="19"/>
      <c r="O22" s="11">
        <v>0</v>
      </c>
    </row>
    <row r="23" spans="1:15">
      <c r="A23" s="91"/>
      <c r="B23" s="89"/>
      <c r="C23" s="114"/>
      <c r="D23" s="98"/>
      <c r="E23" s="40">
        <v>622</v>
      </c>
      <c r="F23" s="4" t="s">
        <v>7</v>
      </c>
      <c r="G23" s="42" t="s">
        <v>7</v>
      </c>
      <c r="H23" s="4">
        <f>H24+H25+H26+H27+H28</f>
        <v>246.91261</v>
      </c>
      <c r="I23" s="68">
        <f>I24+I25+I26+I27+I28</f>
        <v>310.00116000000003</v>
      </c>
      <c r="J23" s="36">
        <f t="shared" si="1"/>
        <v>310.00116000000003</v>
      </c>
      <c r="K23" s="44">
        <f>K24+K25+K26+K27+K28</f>
        <v>114.30054</v>
      </c>
      <c r="L23" s="19"/>
      <c r="M23" s="19"/>
      <c r="N23" s="19"/>
      <c r="O23" s="11">
        <f>K23/J23*100</f>
        <v>36.871003966565794</v>
      </c>
    </row>
    <row r="24" spans="1:15" ht="15.75">
      <c r="A24" s="91"/>
      <c r="B24" s="89"/>
      <c r="C24" s="114"/>
      <c r="D24" s="98"/>
      <c r="E24" s="40">
        <v>622</v>
      </c>
      <c r="F24" s="4" t="s">
        <v>19</v>
      </c>
      <c r="G24" s="14" t="s">
        <v>20</v>
      </c>
      <c r="H24" s="4" t="s">
        <v>109</v>
      </c>
      <c r="I24" s="44" t="s">
        <v>124</v>
      </c>
      <c r="J24" s="36" t="str">
        <f t="shared" si="1"/>
        <v>152,76505</v>
      </c>
      <c r="K24" s="44" t="s">
        <v>125</v>
      </c>
      <c r="L24" s="19"/>
      <c r="M24" s="19"/>
      <c r="N24" s="19"/>
      <c r="O24" s="11">
        <f t="shared" si="0"/>
        <v>58.697980984524932</v>
      </c>
    </row>
    <row r="25" spans="1:15" ht="15.75">
      <c r="A25" s="91"/>
      <c r="B25" s="89"/>
      <c r="C25" s="114"/>
      <c r="D25" s="98"/>
      <c r="E25" s="40">
        <v>622</v>
      </c>
      <c r="F25" s="4" t="s">
        <v>19</v>
      </c>
      <c r="G25" s="14" t="s">
        <v>21</v>
      </c>
      <c r="H25" s="4" t="s">
        <v>110</v>
      </c>
      <c r="I25" s="44" t="s">
        <v>110</v>
      </c>
      <c r="J25" s="36" t="str">
        <f t="shared" si="1"/>
        <v>157,23611</v>
      </c>
      <c r="K25" s="35">
        <v>24.63054</v>
      </c>
      <c r="L25" s="19"/>
      <c r="M25" s="19"/>
      <c r="N25" s="19"/>
      <c r="O25" s="11">
        <f t="shared" si="0"/>
        <v>15.664684149207202</v>
      </c>
    </row>
    <row r="26" spans="1:15" ht="15.75">
      <c r="A26" s="91"/>
      <c r="B26" s="89"/>
      <c r="C26" s="114"/>
      <c r="D26" s="98"/>
      <c r="E26" s="40">
        <v>622</v>
      </c>
      <c r="F26" s="4" t="s">
        <v>19</v>
      </c>
      <c r="G26" s="14" t="s">
        <v>22</v>
      </c>
      <c r="H26" s="4" t="s">
        <v>57</v>
      </c>
      <c r="I26" s="44" t="s">
        <v>57</v>
      </c>
      <c r="J26" s="36" t="str">
        <f t="shared" si="1"/>
        <v>0</v>
      </c>
      <c r="K26" s="35">
        <v>0</v>
      </c>
      <c r="L26" s="19"/>
      <c r="M26" s="19"/>
      <c r="N26" s="19"/>
      <c r="O26" s="11">
        <v>0</v>
      </c>
    </row>
    <row r="27" spans="1:15" ht="15.75">
      <c r="A27" s="91"/>
      <c r="B27" s="89"/>
      <c r="C27" s="114"/>
      <c r="D27" s="98"/>
      <c r="E27" s="40">
        <v>622</v>
      </c>
      <c r="F27" s="4" t="s">
        <v>19</v>
      </c>
      <c r="G27" s="14" t="s">
        <v>23</v>
      </c>
      <c r="H27" s="4"/>
      <c r="I27" s="44"/>
      <c r="J27" s="36">
        <f t="shared" si="1"/>
        <v>0</v>
      </c>
      <c r="K27" s="35"/>
      <c r="L27" s="19"/>
      <c r="M27" s="19"/>
      <c r="N27" s="19"/>
      <c r="O27" s="11">
        <v>0</v>
      </c>
    </row>
    <row r="28" spans="1:15" ht="15.75">
      <c r="A28" s="91"/>
      <c r="B28" s="89" t="s">
        <v>64</v>
      </c>
      <c r="C28" s="115" t="s">
        <v>73</v>
      </c>
      <c r="D28" s="98" t="s">
        <v>58</v>
      </c>
      <c r="E28" s="40">
        <v>622</v>
      </c>
      <c r="F28" s="4" t="s">
        <v>19</v>
      </c>
      <c r="G28" s="14" t="s">
        <v>81</v>
      </c>
      <c r="H28" s="4" t="s">
        <v>57</v>
      </c>
      <c r="I28" s="44" t="s">
        <v>57</v>
      </c>
      <c r="J28" s="36" t="str">
        <f t="shared" si="1"/>
        <v>0</v>
      </c>
      <c r="K28" s="35">
        <v>0</v>
      </c>
      <c r="L28" s="19"/>
      <c r="M28" s="19"/>
      <c r="N28" s="19"/>
      <c r="O28" s="11">
        <v>0</v>
      </c>
    </row>
    <row r="29" spans="1:15">
      <c r="A29" s="91"/>
      <c r="B29" s="89"/>
      <c r="C29" s="98"/>
      <c r="D29" s="98"/>
      <c r="E29" s="41">
        <v>622</v>
      </c>
      <c r="F29" s="16" t="s">
        <v>7</v>
      </c>
      <c r="G29" s="17" t="s">
        <v>7</v>
      </c>
      <c r="H29" s="16">
        <f>H30+H31+H32+H33+H34</f>
        <v>6</v>
      </c>
      <c r="I29" s="18">
        <f>I30+I31+I32+I33+I34</f>
        <v>6</v>
      </c>
      <c r="J29" s="37">
        <f t="shared" si="1"/>
        <v>6</v>
      </c>
      <c r="K29" s="18">
        <f>K30+K31+K32+K33+K34</f>
        <v>0</v>
      </c>
      <c r="L29" s="19"/>
      <c r="M29" s="19"/>
      <c r="N29" s="19"/>
      <c r="O29" s="20">
        <v>0</v>
      </c>
    </row>
    <row r="30" spans="1:15" ht="15.75">
      <c r="A30" s="91"/>
      <c r="B30" s="89"/>
      <c r="C30" s="98"/>
      <c r="D30" s="98"/>
      <c r="E30" s="40">
        <v>622</v>
      </c>
      <c r="F30" s="4" t="s">
        <v>28</v>
      </c>
      <c r="G30" s="14" t="s">
        <v>24</v>
      </c>
      <c r="H30" s="4"/>
      <c r="I30" s="44"/>
      <c r="J30" s="36">
        <f t="shared" si="1"/>
        <v>0</v>
      </c>
      <c r="K30" s="35"/>
      <c r="L30" s="19"/>
      <c r="M30" s="19"/>
      <c r="N30" s="19"/>
      <c r="O30" s="11">
        <v>0</v>
      </c>
    </row>
    <row r="31" spans="1:15" ht="15.75">
      <c r="A31" s="91"/>
      <c r="B31" s="89"/>
      <c r="C31" s="98"/>
      <c r="D31" s="98"/>
      <c r="E31" s="40">
        <v>622</v>
      </c>
      <c r="F31" s="4" t="s">
        <v>28</v>
      </c>
      <c r="G31" s="14" t="s">
        <v>25</v>
      </c>
      <c r="H31" s="4"/>
      <c r="I31" s="44"/>
      <c r="J31" s="36">
        <f t="shared" si="1"/>
        <v>0</v>
      </c>
      <c r="K31" s="35"/>
      <c r="L31" s="19"/>
      <c r="M31" s="19"/>
      <c r="N31" s="19"/>
      <c r="O31" s="11">
        <v>0</v>
      </c>
    </row>
    <row r="32" spans="1:15" ht="15.75">
      <c r="A32" s="91"/>
      <c r="B32" s="89"/>
      <c r="C32" s="98"/>
      <c r="D32" s="98"/>
      <c r="E32" s="40">
        <v>622</v>
      </c>
      <c r="F32" s="4" t="s">
        <v>28</v>
      </c>
      <c r="G32" s="14" t="s">
        <v>26</v>
      </c>
      <c r="H32" s="4"/>
      <c r="I32" s="44"/>
      <c r="J32" s="36">
        <f t="shared" si="1"/>
        <v>0</v>
      </c>
      <c r="K32" s="35"/>
      <c r="L32" s="19"/>
      <c r="M32" s="19"/>
      <c r="N32" s="19"/>
      <c r="O32" s="11">
        <v>0</v>
      </c>
    </row>
    <row r="33" spans="1:15" ht="66" customHeight="1">
      <c r="A33" s="91"/>
      <c r="B33" s="89"/>
      <c r="C33" s="98"/>
      <c r="D33" s="98"/>
      <c r="E33" s="40">
        <v>622</v>
      </c>
      <c r="F33" s="4" t="s">
        <v>28</v>
      </c>
      <c r="G33" s="14" t="s">
        <v>27</v>
      </c>
      <c r="H33" s="4" t="s">
        <v>57</v>
      </c>
      <c r="I33" s="44" t="s">
        <v>57</v>
      </c>
      <c r="J33" s="36" t="str">
        <f t="shared" si="1"/>
        <v>0</v>
      </c>
      <c r="K33" s="35">
        <v>0</v>
      </c>
      <c r="L33" s="19"/>
      <c r="M33" s="19"/>
      <c r="N33" s="19"/>
      <c r="O33" s="11">
        <v>0</v>
      </c>
    </row>
    <row r="34" spans="1:15" ht="15.75">
      <c r="A34" s="104"/>
      <c r="B34" s="89" t="s">
        <v>65</v>
      </c>
      <c r="C34" s="115" t="s">
        <v>69</v>
      </c>
      <c r="D34" s="98" t="s">
        <v>58</v>
      </c>
      <c r="E34" s="40">
        <v>622</v>
      </c>
      <c r="F34" s="4" t="s">
        <v>28</v>
      </c>
      <c r="G34" s="14" t="s">
        <v>98</v>
      </c>
      <c r="H34" s="4" t="s">
        <v>111</v>
      </c>
      <c r="I34" s="44" t="s">
        <v>111</v>
      </c>
      <c r="J34" s="36" t="str">
        <f t="shared" si="1"/>
        <v>6</v>
      </c>
      <c r="K34" s="35">
        <v>0</v>
      </c>
      <c r="L34" s="19"/>
      <c r="M34" s="19"/>
      <c r="N34" s="19"/>
      <c r="O34" s="11">
        <v>0</v>
      </c>
    </row>
    <row r="35" spans="1:15">
      <c r="A35" s="91"/>
      <c r="B35" s="89"/>
      <c r="C35" s="98"/>
      <c r="D35" s="98"/>
      <c r="E35" s="41">
        <v>622</v>
      </c>
      <c r="F35" s="16" t="s">
        <v>7</v>
      </c>
      <c r="G35" s="17" t="s">
        <v>7</v>
      </c>
      <c r="H35" s="16">
        <f>H36+H37+H38</f>
        <v>0</v>
      </c>
      <c r="I35" s="18">
        <f>I36+I37+I38</f>
        <v>0</v>
      </c>
      <c r="J35" s="37">
        <f t="shared" si="1"/>
        <v>0</v>
      </c>
      <c r="K35" s="18">
        <f>K36+K37+K38</f>
        <v>0</v>
      </c>
      <c r="L35" s="19"/>
      <c r="M35" s="19"/>
      <c r="N35" s="19"/>
      <c r="O35" s="20" t="s">
        <v>57</v>
      </c>
    </row>
    <row r="36" spans="1:15" ht="15.75">
      <c r="A36" s="91"/>
      <c r="B36" s="89"/>
      <c r="C36" s="98"/>
      <c r="D36" s="98"/>
      <c r="E36" s="40">
        <v>622</v>
      </c>
      <c r="F36" s="4" t="s">
        <v>35</v>
      </c>
      <c r="G36" s="14" t="s">
        <v>29</v>
      </c>
      <c r="H36" s="4"/>
      <c r="I36" s="44"/>
      <c r="J36" s="36">
        <f t="shared" si="1"/>
        <v>0</v>
      </c>
      <c r="K36" s="35"/>
      <c r="L36" s="19"/>
      <c r="M36" s="19"/>
      <c r="N36" s="19"/>
      <c r="O36" s="11">
        <v>0</v>
      </c>
    </row>
    <row r="37" spans="1:15" ht="36.75" customHeight="1">
      <c r="A37" s="91"/>
      <c r="B37" s="89"/>
      <c r="C37" s="98"/>
      <c r="D37" s="98"/>
      <c r="E37" s="40">
        <v>622</v>
      </c>
      <c r="F37" s="4" t="s">
        <v>35</v>
      </c>
      <c r="G37" s="14" t="s">
        <v>30</v>
      </c>
      <c r="H37" s="4" t="s">
        <v>57</v>
      </c>
      <c r="I37" s="44" t="s">
        <v>57</v>
      </c>
      <c r="J37" s="36" t="str">
        <f t="shared" si="1"/>
        <v>0</v>
      </c>
      <c r="K37" s="35">
        <v>0</v>
      </c>
      <c r="L37" s="19"/>
      <c r="M37" s="19"/>
      <c r="N37" s="19"/>
      <c r="O37" s="11">
        <v>0</v>
      </c>
    </row>
    <row r="38" spans="1:15" ht="15.75" customHeight="1">
      <c r="A38" s="91"/>
      <c r="B38" s="89" t="s">
        <v>66</v>
      </c>
      <c r="C38" s="115" t="s">
        <v>68</v>
      </c>
      <c r="D38" s="98" t="s">
        <v>58</v>
      </c>
      <c r="E38" s="40">
        <v>622</v>
      </c>
      <c r="F38" s="4" t="s">
        <v>35</v>
      </c>
      <c r="G38" s="14" t="s">
        <v>31</v>
      </c>
      <c r="H38" s="4" t="s">
        <v>57</v>
      </c>
      <c r="I38" s="44" t="s">
        <v>57</v>
      </c>
      <c r="J38" s="36">
        <v>0</v>
      </c>
      <c r="K38" s="35">
        <v>0</v>
      </c>
      <c r="L38" s="19"/>
      <c r="M38" s="19"/>
      <c r="N38" s="19"/>
      <c r="O38" s="11">
        <v>0</v>
      </c>
    </row>
    <row r="39" spans="1:15">
      <c r="A39" s="92"/>
      <c r="B39" s="90"/>
      <c r="C39" s="115"/>
      <c r="D39" s="90"/>
      <c r="E39" s="41">
        <v>622</v>
      </c>
      <c r="F39" s="16" t="s">
        <v>7</v>
      </c>
      <c r="G39" s="17" t="s">
        <v>7</v>
      </c>
      <c r="H39" s="16">
        <f t="shared" ref="H39:N39" si="3">H40+H41+H42+H43</f>
        <v>47.18</v>
      </c>
      <c r="I39" s="18">
        <f t="shared" si="3"/>
        <v>211.52446</v>
      </c>
      <c r="J39" s="37">
        <f t="shared" si="1"/>
        <v>211.52446</v>
      </c>
      <c r="K39" s="18">
        <f t="shared" si="3"/>
        <v>112.30601</v>
      </c>
      <c r="L39" s="19">
        <f t="shared" si="3"/>
        <v>0</v>
      </c>
      <c r="M39" s="19">
        <f t="shared" si="3"/>
        <v>0</v>
      </c>
      <c r="N39" s="19">
        <f t="shared" si="3"/>
        <v>0</v>
      </c>
      <c r="O39" s="20">
        <f t="shared" si="0"/>
        <v>53.093628037154659</v>
      </c>
    </row>
    <row r="40" spans="1:15" ht="15.75">
      <c r="A40" s="92"/>
      <c r="B40" s="90"/>
      <c r="C40" s="115"/>
      <c r="D40" s="90"/>
      <c r="E40" s="40">
        <v>622</v>
      </c>
      <c r="F40" s="4" t="s">
        <v>32</v>
      </c>
      <c r="G40" s="14" t="s">
        <v>33</v>
      </c>
      <c r="H40" s="4" t="s">
        <v>112</v>
      </c>
      <c r="I40" s="44" t="s">
        <v>126</v>
      </c>
      <c r="J40" s="36" t="str">
        <f t="shared" si="1"/>
        <v>199,96180</v>
      </c>
      <c r="K40" s="35">
        <v>110.90049999999999</v>
      </c>
      <c r="L40" s="19"/>
      <c r="M40" s="19"/>
      <c r="N40" s="19"/>
      <c r="O40" s="11">
        <f t="shared" si="0"/>
        <v>55.460843021017006</v>
      </c>
    </row>
    <row r="41" spans="1:15" ht="22.5" customHeight="1">
      <c r="A41" s="92"/>
      <c r="B41" s="90"/>
      <c r="C41" s="115"/>
      <c r="D41" s="90"/>
      <c r="E41" s="40">
        <v>622</v>
      </c>
      <c r="F41" s="4" t="s">
        <v>32</v>
      </c>
      <c r="G41" s="14" t="s">
        <v>34</v>
      </c>
      <c r="H41" s="4" t="s">
        <v>56</v>
      </c>
      <c r="I41" s="44" t="s">
        <v>127</v>
      </c>
      <c r="J41" s="36" t="str">
        <f t="shared" si="1"/>
        <v>6,56266</v>
      </c>
      <c r="K41" s="44" t="s">
        <v>57</v>
      </c>
      <c r="L41" s="19"/>
      <c r="M41" s="19"/>
      <c r="N41" s="19"/>
      <c r="O41" s="11">
        <v>0</v>
      </c>
    </row>
    <row r="42" spans="1:15" ht="15.75">
      <c r="A42" s="92"/>
      <c r="B42" s="90"/>
      <c r="C42" s="116"/>
      <c r="D42" s="90"/>
      <c r="E42" s="40">
        <v>622</v>
      </c>
      <c r="F42" s="4" t="s">
        <v>32</v>
      </c>
      <c r="G42" s="14" t="s">
        <v>83</v>
      </c>
      <c r="H42" s="4" t="s">
        <v>56</v>
      </c>
      <c r="I42" s="44" t="s">
        <v>128</v>
      </c>
      <c r="J42" s="36" t="str">
        <f t="shared" si="1"/>
        <v>5</v>
      </c>
      <c r="K42" s="44" t="s">
        <v>129</v>
      </c>
      <c r="L42" s="19"/>
      <c r="M42" s="19"/>
      <c r="N42" s="19"/>
      <c r="O42" s="11">
        <f>K42/J42*100</f>
        <v>28.110200000000003</v>
      </c>
    </row>
    <row r="43" spans="1:15" ht="15.75">
      <c r="A43" s="92"/>
      <c r="B43" s="90"/>
      <c r="C43" s="116"/>
      <c r="D43" s="90"/>
      <c r="E43" s="40">
        <v>622</v>
      </c>
      <c r="F43" s="4" t="s">
        <v>32</v>
      </c>
      <c r="G43" s="14">
        <v>10075760</v>
      </c>
      <c r="H43" s="4" t="s">
        <v>57</v>
      </c>
      <c r="I43" s="44" t="s">
        <v>57</v>
      </c>
      <c r="J43" s="36" t="str">
        <f t="shared" si="1"/>
        <v>0</v>
      </c>
      <c r="K43" s="35">
        <v>0</v>
      </c>
      <c r="L43" s="19"/>
      <c r="M43" s="19"/>
      <c r="N43" s="19"/>
      <c r="O43" s="11">
        <v>0</v>
      </c>
    </row>
    <row r="44" spans="1:15">
      <c r="A44" s="91"/>
      <c r="B44" s="89" t="s">
        <v>67</v>
      </c>
      <c r="C44" s="95" t="s">
        <v>99</v>
      </c>
      <c r="D44" s="97" t="s">
        <v>58</v>
      </c>
      <c r="E44" s="41">
        <v>622</v>
      </c>
      <c r="F44" s="16" t="s">
        <v>7</v>
      </c>
      <c r="G44" s="17" t="s">
        <v>7</v>
      </c>
      <c r="H44" s="16">
        <f>H45+H46+H47+H48+H49+H50+H51+H52+H53+H54+H55+H56+H57+H58+H59+H60+H61</f>
        <v>1941.1778999999997</v>
      </c>
      <c r="I44" s="18">
        <f>I45+I46+I47+I48+I49+I50+I51+I52+I53+I54+I55+I56+I57+I58+I59+I60+I61</f>
        <v>2084.7778999999996</v>
      </c>
      <c r="J44" s="86">
        <f t="shared" si="1"/>
        <v>2084.7778999999996</v>
      </c>
      <c r="K44" s="18">
        <f>K45+K46+K47+K48+K49+K50+K51+K52+K53+K54+K55+K56+K57+K58+K59+K60+K61</f>
        <v>149</v>
      </c>
      <c r="L44" s="19"/>
      <c r="M44" s="19"/>
      <c r="N44" s="19"/>
      <c r="O44" s="20">
        <f>K44/J44*100</f>
        <v>7.1470442966610506</v>
      </c>
    </row>
    <row r="45" spans="1:15" ht="15.75">
      <c r="A45" s="92"/>
      <c r="B45" s="90"/>
      <c r="C45" s="95"/>
      <c r="D45" s="97"/>
      <c r="E45" s="40">
        <v>622</v>
      </c>
      <c r="F45" s="4" t="s">
        <v>28</v>
      </c>
      <c r="G45" s="14" t="s">
        <v>36</v>
      </c>
      <c r="H45" s="38">
        <v>0</v>
      </c>
      <c r="I45" s="44" t="s">
        <v>57</v>
      </c>
      <c r="J45" s="36" t="str">
        <f t="shared" si="1"/>
        <v>0</v>
      </c>
      <c r="K45" s="44" t="s">
        <v>57</v>
      </c>
      <c r="L45" s="19"/>
      <c r="M45" s="19"/>
      <c r="N45" s="19"/>
      <c r="O45" s="11">
        <v>0</v>
      </c>
    </row>
    <row r="46" spans="1:15" ht="15.75">
      <c r="A46" s="92"/>
      <c r="B46" s="90"/>
      <c r="C46" s="95"/>
      <c r="D46" s="97"/>
      <c r="E46" s="40">
        <v>622</v>
      </c>
      <c r="F46" s="4" t="s">
        <v>28</v>
      </c>
      <c r="G46" s="69" t="s">
        <v>37</v>
      </c>
      <c r="H46" s="38">
        <v>11.475</v>
      </c>
      <c r="I46" s="44" t="s">
        <v>113</v>
      </c>
      <c r="J46" s="36" t="str">
        <f t="shared" si="1"/>
        <v>11,475</v>
      </c>
      <c r="K46" s="44" t="s">
        <v>57</v>
      </c>
      <c r="L46" s="19"/>
      <c r="M46" s="19"/>
      <c r="N46" s="19"/>
      <c r="O46" s="11">
        <f t="shared" si="0"/>
        <v>0</v>
      </c>
    </row>
    <row r="47" spans="1:15" ht="15.75">
      <c r="A47" s="92"/>
      <c r="B47" s="90"/>
      <c r="C47" s="95"/>
      <c r="D47" s="97"/>
      <c r="E47" s="40">
        <v>622</v>
      </c>
      <c r="F47" s="4" t="s">
        <v>51</v>
      </c>
      <c r="G47" s="69" t="s">
        <v>38</v>
      </c>
      <c r="H47" s="85">
        <v>1222.7819999999999</v>
      </c>
      <c r="I47" s="44">
        <v>1222.7819999999999</v>
      </c>
      <c r="J47" s="70">
        <f t="shared" si="1"/>
        <v>1222.7819999999999</v>
      </c>
      <c r="K47" s="35">
        <v>50</v>
      </c>
      <c r="L47" s="19"/>
      <c r="M47" s="19"/>
      <c r="N47" s="19"/>
      <c r="O47" s="11">
        <f t="shared" si="0"/>
        <v>4.0890363122780684</v>
      </c>
    </row>
    <row r="48" spans="1:15" ht="15.75">
      <c r="A48" s="92"/>
      <c r="B48" s="90"/>
      <c r="C48" s="95"/>
      <c r="D48" s="97"/>
      <c r="E48" s="40">
        <v>622</v>
      </c>
      <c r="F48" s="4" t="s">
        <v>52</v>
      </c>
      <c r="G48" s="69" t="s">
        <v>88</v>
      </c>
      <c r="H48" s="38">
        <v>136.22300000000001</v>
      </c>
      <c r="I48" s="44">
        <v>136.22300000000001</v>
      </c>
      <c r="J48" s="70">
        <f t="shared" si="1"/>
        <v>136.22300000000001</v>
      </c>
      <c r="K48" s="71">
        <v>0</v>
      </c>
      <c r="L48" s="19"/>
      <c r="M48" s="19"/>
      <c r="N48" s="19"/>
      <c r="O48" s="11">
        <f t="shared" si="0"/>
        <v>0</v>
      </c>
    </row>
    <row r="49" spans="1:15" ht="15.75">
      <c r="A49" s="92"/>
      <c r="B49" s="90"/>
      <c r="C49" s="95"/>
      <c r="D49" s="97"/>
      <c r="E49" s="40">
        <v>622</v>
      </c>
      <c r="F49" s="4" t="s">
        <v>53</v>
      </c>
      <c r="G49" s="72" t="s">
        <v>39</v>
      </c>
      <c r="H49" s="38"/>
      <c r="I49" s="44"/>
      <c r="J49" s="36">
        <f t="shared" si="1"/>
        <v>0</v>
      </c>
      <c r="K49" s="35"/>
      <c r="L49" s="19"/>
      <c r="M49" s="19"/>
      <c r="N49" s="19"/>
      <c r="O49" s="11">
        <v>0</v>
      </c>
    </row>
    <row r="50" spans="1:15" ht="15.75">
      <c r="A50" s="92"/>
      <c r="B50" s="90"/>
      <c r="C50" s="95"/>
      <c r="D50" s="97"/>
      <c r="E50" s="40">
        <v>622</v>
      </c>
      <c r="F50" s="4" t="s">
        <v>80</v>
      </c>
      <c r="G50" s="69" t="s">
        <v>40</v>
      </c>
      <c r="H50" s="38">
        <v>1.0289999999999999</v>
      </c>
      <c r="I50" s="44">
        <v>1.0289999999999999</v>
      </c>
      <c r="J50" s="36">
        <f t="shared" si="1"/>
        <v>1.0289999999999999</v>
      </c>
      <c r="K50" s="35">
        <v>0</v>
      </c>
      <c r="L50" s="19"/>
      <c r="M50" s="19"/>
      <c r="N50" s="19"/>
      <c r="O50" s="11">
        <f t="shared" si="0"/>
        <v>0</v>
      </c>
    </row>
    <row r="51" spans="1:15" ht="15.75">
      <c r="A51" s="92"/>
      <c r="B51" s="90"/>
      <c r="C51" s="95"/>
      <c r="D51" s="97"/>
      <c r="E51" s="40">
        <v>622</v>
      </c>
      <c r="F51" s="4" t="s">
        <v>54</v>
      </c>
      <c r="G51" s="69" t="s">
        <v>41</v>
      </c>
      <c r="H51" s="38">
        <v>26</v>
      </c>
      <c r="I51" s="44" t="s">
        <v>116</v>
      </c>
      <c r="J51" s="36" t="str">
        <f t="shared" si="1"/>
        <v>26</v>
      </c>
      <c r="K51" s="35">
        <v>0</v>
      </c>
      <c r="L51" s="19"/>
      <c r="M51" s="19"/>
      <c r="N51" s="19"/>
      <c r="O51" s="11">
        <f t="shared" si="0"/>
        <v>0</v>
      </c>
    </row>
    <row r="52" spans="1:15" ht="15.75">
      <c r="A52" s="92"/>
      <c r="B52" s="90"/>
      <c r="C52" s="95"/>
      <c r="D52" s="97"/>
      <c r="E52" s="40">
        <v>622</v>
      </c>
      <c r="F52" s="4" t="s">
        <v>52</v>
      </c>
      <c r="G52" s="69" t="s">
        <v>42</v>
      </c>
      <c r="H52" s="38">
        <v>122.336</v>
      </c>
      <c r="I52" s="44" t="s">
        <v>114</v>
      </c>
      <c r="J52" s="36" t="str">
        <f t="shared" si="1"/>
        <v>122,336</v>
      </c>
      <c r="K52" s="8">
        <v>0</v>
      </c>
      <c r="L52" s="19"/>
      <c r="M52" s="19"/>
      <c r="N52" s="19"/>
      <c r="O52" s="11">
        <f t="shared" si="0"/>
        <v>0</v>
      </c>
    </row>
    <row r="53" spans="1:15" ht="15.75">
      <c r="A53" s="92"/>
      <c r="B53" s="90"/>
      <c r="C53" s="95"/>
      <c r="D53" s="97"/>
      <c r="E53" s="40">
        <v>622</v>
      </c>
      <c r="F53" s="4" t="s">
        <v>10</v>
      </c>
      <c r="G53" s="69" t="s">
        <v>43</v>
      </c>
      <c r="H53" s="38">
        <v>390</v>
      </c>
      <c r="I53" s="44" t="s">
        <v>122</v>
      </c>
      <c r="J53" s="36" t="str">
        <f t="shared" si="1"/>
        <v>533,6</v>
      </c>
      <c r="K53" s="68">
        <v>99</v>
      </c>
      <c r="L53" s="19"/>
      <c r="M53" s="19"/>
      <c r="N53" s="19"/>
      <c r="O53" s="11">
        <f t="shared" si="0"/>
        <v>18.553223388305845</v>
      </c>
    </row>
    <row r="54" spans="1:15" ht="15.75">
      <c r="A54" s="92"/>
      <c r="B54" s="90"/>
      <c r="C54" s="95"/>
      <c r="D54" s="97"/>
      <c r="E54" s="40">
        <v>622</v>
      </c>
      <c r="F54" s="4" t="s">
        <v>10</v>
      </c>
      <c r="G54" s="69" t="s">
        <v>44</v>
      </c>
      <c r="H54" s="38"/>
      <c r="I54" s="44"/>
      <c r="J54" s="36">
        <f t="shared" si="1"/>
        <v>0</v>
      </c>
      <c r="K54" s="35"/>
      <c r="L54" s="19"/>
      <c r="M54" s="19"/>
      <c r="N54" s="19"/>
      <c r="O54" s="11">
        <v>0</v>
      </c>
    </row>
    <row r="55" spans="1:15" ht="15.75">
      <c r="A55" s="92"/>
      <c r="B55" s="90"/>
      <c r="C55" s="95"/>
      <c r="D55" s="97"/>
      <c r="E55" s="40">
        <v>622</v>
      </c>
      <c r="F55" s="4" t="s">
        <v>10</v>
      </c>
      <c r="G55" s="69" t="s">
        <v>45</v>
      </c>
      <c r="H55" s="38">
        <v>0.6</v>
      </c>
      <c r="I55" s="44" t="s">
        <v>100</v>
      </c>
      <c r="J55" s="36" t="str">
        <f t="shared" si="1"/>
        <v>0,6</v>
      </c>
      <c r="K55" s="35">
        <v>0</v>
      </c>
      <c r="L55" s="19"/>
      <c r="M55" s="19"/>
      <c r="N55" s="19"/>
      <c r="O55" s="11">
        <f t="shared" si="0"/>
        <v>0</v>
      </c>
    </row>
    <row r="56" spans="1:15" ht="15.75">
      <c r="A56" s="92"/>
      <c r="B56" s="90"/>
      <c r="C56" s="95"/>
      <c r="D56" s="97"/>
      <c r="E56" s="40">
        <v>622</v>
      </c>
      <c r="F56" s="4" t="s">
        <v>10</v>
      </c>
      <c r="G56" s="69" t="s">
        <v>46</v>
      </c>
      <c r="H56" s="38">
        <v>25.863900000000001</v>
      </c>
      <c r="I56" s="44" t="s">
        <v>117</v>
      </c>
      <c r="J56" s="36" t="str">
        <f t="shared" si="1"/>
        <v>25,86390</v>
      </c>
      <c r="K56" s="9" t="s">
        <v>57</v>
      </c>
      <c r="L56" s="19"/>
      <c r="M56" s="19"/>
      <c r="N56" s="19"/>
      <c r="O56" s="11">
        <f t="shared" si="0"/>
        <v>0</v>
      </c>
    </row>
    <row r="57" spans="1:15" ht="15.75">
      <c r="A57" s="92"/>
      <c r="B57" s="90"/>
      <c r="C57" s="95"/>
      <c r="D57" s="97"/>
      <c r="E57" s="40">
        <v>622</v>
      </c>
      <c r="F57" s="4" t="s">
        <v>10</v>
      </c>
      <c r="G57" s="72" t="s">
        <v>47</v>
      </c>
      <c r="H57" s="38">
        <v>4.8689999999999998</v>
      </c>
      <c r="I57" s="44" t="s">
        <v>118</v>
      </c>
      <c r="J57" s="36" t="str">
        <f t="shared" si="1"/>
        <v>4,869</v>
      </c>
      <c r="K57" s="44" t="s">
        <v>57</v>
      </c>
      <c r="L57" s="19"/>
      <c r="M57" s="19"/>
      <c r="N57" s="19"/>
      <c r="O57" s="11">
        <f t="shared" si="0"/>
        <v>0</v>
      </c>
    </row>
    <row r="58" spans="1:15" ht="15.75">
      <c r="A58" s="92"/>
      <c r="B58" s="90"/>
      <c r="C58" s="95"/>
      <c r="D58" s="97"/>
      <c r="E58" s="40">
        <v>622</v>
      </c>
      <c r="F58" s="4" t="s">
        <v>55</v>
      </c>
      <c r="G58" s="69" t="s">
        <v>48</v>
      </c>
      <c r="H58" s="38"/>
      <c r="I58" s="44"/>
      <c r="J58" s="36">
        <f t="shared" si="1"/>
        <v>0</v>
      </c>
      <c r="K58" s="35"/>
      <c r="L58" s="19"/>
      <c r="M58" s="19"/>
      <c r="N58" s="19"/>
      <c r="O58" s="11">
        <v>0</v>
      </c>
    </row>
    <row r="59" spans="1:15" ht="15.75">
      <c r="A59" s="92"/>
      <c r="B59" s="90"/>
      <c r="C59" s="95"/>
      <c r="D59" s="97"/>
      <c r="E59" s="40">
        <v>622</v>
      </c>
      <c r="F59" s="4" t="s">
        <v>55</v>
      </c>
      <c r="G59" s="69" t="s">
        <v>49</v>
      </c>
      <c r="H59" s="38"/>
      <c r="I59" s="44"/>
      <c r="J59" s="36">
        <f t="shared" si="1"/>
        <v>0</v>
      </c>
      <c r="K59" s="35"/>
      <c r="L59" s="19"/>
      <c r="M59" s="19"/>
      <c r="N59" s="19"/>
      <c r="O59" s="11">
        <v>0</v>
      </c>
    </row>
    <row r="60" spans="1:15" ht="15.75">
      <c r="A60" s="92"/>
      <c r="B60" s="90"/>
      <c r="C60" s="90"/>
      <c r="D60" s="90"/>
      <c r="E60" s="40">
        <v>622</v>
      </c>
      <c r="F60" s="4"/>
      <c r="G60" s="69" t="s">
        <v>50</v>
      </c>
      <c r="H60" s="38"/>
      <c r="I60" s="44"/>
      <c r="J60" s="36">
        <f t="shared" si="1"/>
        <v>0</v>
      </c>
      <c r="K60" s="35"/>
      <c r="L60" s="19"/>
      <c r="M60" s="19"/>
      <c r="N60" s="19"/>
      <c r="O60" s="11">
        <v>0</v>
      </c>
    </row>
    <row r="61" spans="1:15" ht="34.5" customHeight="1">
      <c r="A61" s="91"/>
      <c r="B61" s="89" t="s">
        <v>93</v>
      </c>
      <c r="C61" s="96" t="s">
        <v>89</v>
      </c>
      <c r="D61" s="98" t="s">
        <v>58</v>
      </c>
      <c r="E61" s="40"/>
      <c r="F61" s="4"/>
      <c r="G61" s="69"/>
      <c r="H61" s="4"/>
      <c r="I61" s="44"/>
      <c r="J61" s="36">
        <f>I61</f>
        <v>0</v>
      </c>
      <c r="K61" s="35"/>
      <c r="L61" s="19"/>
      <c r="M61" s="19"/>
      <c r="N61" s="19"/>
      <c r="O61" s="11"/>
    </row>
    <row r="62" spans="1:15" ht="21.75" customHeight="1">
      <c r="A62" s="92"/>
      <c r="B62" s="90"/>
      <c r="C62" s="90"/>
      <c r="D62" s="90"/>
      <c r="E62" s="41">
        <v>622</v>
      </c>
      <c r="F62" s="16" t="s">
        <v>7</v>
      </c>
      <c r="G62" s="17" t="s">
        <v>7</v>
      </c>
      <c r="H62" s="16" t="str">
        <f>H63</f>
        <v>3,0</v>
      </c>
      <c r="I62" s="18" t="s">
        <v>115</v>
      </c>
      <c r="J62" s="37">
        <v>3</v>
      </c>
      <c r="K62" s="18">
        <f>K63</f>
        <v>0</v>
      </c>
      <c r="L62" s="19"/>
      <c r="M62" s="19"/>
      <c r="N62" s="19"/>
      <c r="O62" s="20">
        <v>100</v>
      </c>
    </row>
    <row r="63" spans="1:15" ht="16.5" thickBot="1">
      <c r="A63" s="93"/>
      <c r="B63" s="94"/>
      <c r="C63" s="94"/>
      <c r="D63" s="94"/>
      <c r="E63" s="24">
        <v>622</v>
      </c>
      <c r="F63" s="5" t="s">
        <v>90</v>
      </c>
      <c r="G63" s="15" t="s">
        <v>91</v>
      </c>
      <c r="H63" s="5" t="s">
        <v>92</v>
      </c>
      <c r="I63" s="45" t="s">
        <v>57</v>
      </c>
      <c r="J63" s="21">
        <v>0</v>
      </c>
      <c r="K63" s="22">
        <v>0</v>
      </c>
      <c r="L63" s="23"/>
      <c r="M63" s="23"/>
      <c r="N63" s="23"/>
      <c r="O63" s="12">
        <v>100</v>
      </c>
    </row>
    <row r="64" spans="1:15">
      <c r="G64" s="1"/>
      <c r="I64" s="33"/>
      <c r="J64" s="1"/>
      <c r="K64" s="33"/>
      <c r="O64" s="1"/>
    </row>
  </sheetData>
  <mergeCells count="43">
    <mergeCell ref="A38:A43"/>
    <mergeCell ref="B38:B43"/>
    <mergeCell ref="B34:B37"/>
    <mergeCell ref="B28:B33"/>
    <mergeCell ref="D38:D43"/>
    <mergeCell ref="C38:C43"/>
    <mergeCell ref="C28:C33"/>
    <mergeCell ref="D34:D37"/>
    <mergeCell ref="C34:C37"/>
    <mergeCell ref="D28:D33"/>
    <mergeCell ref="E5:G5"/>
    <mergeCell ref="D9:D13"/>
    <mergeCell ref="C9:C13"/>
    <mergeCell ref="B17:B21"/>
    <mergeCell ref="B22:B27"/>
    <mergeCell ref="C22:C27"/>
    <mergeCell ref="D15:D16"/>
    <mergeCell ref="C15:C16"/>
    <mergeCell ref="D22:D27"/>
    <mergeCell ref="D17:D21"/>
    <mergeCell ref="C17:C21"/>
    <mergeCell ref="D44:D60"/>
    <mergeCell ref="D61:D63"/>
    <mergeCell ref="H1:O2"/>
    <mergeCell ref="C3:I3"/>
    <mergeCell ref="A28:A33"/>
    <mergeCell ref="B9:B13"/>
    <mergeCell ref="A34:A37"/>
    <mergeCell ref="A17:A21"/>
    <mergeCell ref="A22:A27"/>
    <mergeCell ref="A9:A13"/>
    <mergeCell ref="A15:A16"/>
    <mergeCell ref="B15:B16"/>
    <mergeCell ref="B5:B6"/>
    <mergeCell ref="C5:C6"/>
    <mergeCell ref="D5:D6"/>
    <mergeCell ref="H5:M5"/>
    <mergeCell ref="B44:B60"/>
    <mergeCell ref="A44:A60"/>
    <mergeCell ref="A61:A63"/>
    <mergeCell ref="B61:B63"/>
    <mergeCell ref="C44:C60"/>
    <mergeCell ref="C61:C6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>
      <selection activeCell="K4" sqref="K4:O4"/>
    </sheetView>
  </sheetViews>
  <sheetFormatPr defaultRowHeight="15"/>
  <cols>
    <col min="1" max="1" width="6.140625" style="1" customWidth="1"/>
    <col min="2" max="2" width="15.42578125" style="1" customWidth="1"/>
    <col min="3" max="4" width="24.28515625" style="1" customWidth="1"/>
    <col min="5" max="5" width="6.7109375" style="1" customWidth="1"/>
    <col min="6" max="6" width="5.140625" style="1" customWidth="1"/>
    <col min="7" max="7" width="15.5703125" style="13" customWidth="1"/>
    <col min="8" max="8" width="14.42578125" style="1" customWidth="1"/>
    <col min="9" max="9" width="14" style="7" customWidth="1"/>
    <col min="10" max="10" width="16.5703125" style="6" customWidth="1"/>
    <col min="11" max="11" width="14.28515625" style="7" customWidth="1"/>
    <col min="12" max="12" width="4" style="1" hidden="1" customWidth="1"/>
    <col min="13" max="14" width="0.140625" style="1" hidden="1" customWidth="1"/>
    <col min="15" max="15" width="14" style="10" customWidth="1"/>
    <col min="16" max="16384" width="9.140625" style="1"/>
  </cols>
  <sheetData>
    <row r="1" spans="1:15" ht="15" customHeight="1">
      <c r="A1" s="27" t="s">
        <v>94</v>
      </c>
      <c r="B1" s="27"/>
      <c r="C1" s="27"/>
      <c r="D1" s="27"/>
      <c r="E1" s="27"/>
      <c r="F1" s="27"/>
      <c r="G1" s="27"/>
      <c r="H1" s="99" t="s">
        <v>95</v>
      </c>
      <c r="I1" s="100"/>
      <c r="J1" s="100"/>
      <c r="K1" s="100"/>
      <c r="L1" s="100"/>
      <c r="M1" s="100"/>
      <c r="N1" s="100"/>
      <c r="O1" s="100"/>
    </row>
    <row r="2" spans="1:15" ht="49.5" customHeight="1">
      <c r="A2" s="27"/>
      <c r="B2" s="27"/>
      <c r="C2" s="27"/>
      <c r="D2" s="27"/>
      <c r="E2" s="27"/>
      <c r="F2" s="27"/>
      <c r="G2" s="27"/>
      <c r="H2" s="100"/>
      <c r="I2" s="100"/>
      <c r="J2" s="100"/>
      <c r="K2" s="100"/>
      <c r="L2" s="100"/>
      <c r="M2" s="100"/>
      <c r="N2" s="100"/>
      <c r="O2" s="100"/>
    </row>
    <row r="3" spans="1:15" ht="94.5" customHeight="1">
      <c r="A3" s="27"/>
      <c r="B3" s="27"/>
      <c r="C3" s="101" t="s">
        <v>96</v>
      </c>
      <c r="D3" s="102"/>
      <c r="E3" s="102"/>
      <c r="F3" s="102"/>
      <c r="G3" s="102"/>
      <c r="H3" s="102"/>
      <c r="I3" s="102"/>
      <c r="J3" s="49"/>
      <c r="K3" s="34"/>
      <c r="L3" s="49"/>
      <c r="M3" s="49"/>
      <c r="N3" s="29"/>
      <c r="O3" s="30" t="s">
        <v>87</v>
      </c>
    </row>
    <row r="4" spans="1:15" ht="16.5" thickBot="1">
      <c r="A4" s="25"/>
      <c r="B4" s="25"/>
      <c r="C4" s="25"/>
      <c r="D4" s="25"/>
      <c r="E4" s="25"/>
      <c r="F4" s="25"/>
      <c r="G4" s="26"/>
      <c r="H4" s="25"/>
      <c r="I4" s="43"/>
      <c r="J4" s="29"/>
      <c r="K4" s="31"/>
      <c r="L4" s="32"/>
      <c r="M4" s="32"/>
      <c r="N4" s="32"/>
      <c r="O4" s="30"/>
    </row>
    <row r="5" spans="1:15" s="2" customFormat="1" ht="14.25">
      <c r="A5" s="73"/>
      <c r="B5" s="105" t="s">
        <v>0</v>
      </c>
      <c r="C5" s="107" t="s">
        <v>1</v>
      </c>
      <c r="D5" s="107" t="s">
        <v>76</v>
      </c>
      <c r="E5" s="110" t="s">
        <v>3</v>
      </c>
      <c r="F5" s="111"/>
      <c r="G5" s="111"/>
      <c r="H5" s="110" t="s">
        <v>78</v>
      </c>
      <c r="I5" s="111"/>
      <c r="J5" s="111"/>
      <c r="K5" s="111"/>
      <c r="L5" s="111"/>
      <c r="M5" s="111"/>
      <c r="N5" s="74"/>
      <c r="O5" s="75"/>
    </row>
    <row r="6" spans="1:15" s="2" customFormat="1" ht="73.5" customHeight="1">
      <c r="A6" s="76" t="s">
        <v>6</v>
      </c>
      <c r="B6" s="106"/>
      <c r="C6" s="108"/>
      <c r="D6" s="109"/>
      <c r="E6" s="53" t="s">
        <v>2</v>
      </c>
      <c r="F6" s="53" t="s">
        <v>5</v>
      </c>
      <c r="G6" s="54" t="s">
        <v>4</v>
      </c>
      <c r="H6" s="51" t="s">
        <v>104</v>
      </c>
      <c r="I6" s="55" t="s">
        <v>97</v>
      </c>
      <c r="J6" s="51" t="s">
        <v>85</v>
      </c>
      <c r="K6" s="55" t="s">
        <v>77</v>
      </c>
      <c r="L6" s="50"/>
      <c r="M6" s="50"/>
      <c r="N6" s="50"/>
      <c r="O6" s="20" t="s">
        <v>79</v>
      </c>
    </row>
    <row r="7" spans="1:15" s="3" customFormat="1" ht="18" customHeight="1">
      <c r="A7" s="79">
        <v>1</v>
      </c>
      <c r="B7" s="80">
        <v>2</v>
      </c>
      <c r="C7" s="81">
        <v>3</v>
      </c>
      <c r="D7" s="82">
        <v>4</v>
      </c>
      <c r="E7" s="81">
        <v>5</v>
      </c>
      <c r="F7" s="81">
        <v>6</v>
      </c>
      <c r="G7" s="81">
        <v>7</v>
      </c>
      <c r="H7" s="81">
        <v>8</v>
      </c>
      <c r="I7" s="83">
        <v>9</v>
      </c>
      <c r="J7" s="81">
        <v>10</v>
      </c>
      <c r="K7" s="83">
        <v>11</v>
      </c>
      <c r="L7" s="81"/>
      <c r="M7" s="81"/>
      <c r="N7" s="81"/>
      <c r="O7" s="84">
        <v>11</v>
      </c>
    </row>
    <row r="8" spans="1:15" ht="124.5" customHeight="1">
      <c r="A8" s="77">
        <v>1</v>
      </c>
      <c r="B8" s="63" t="s">
        <v>86</v>
      </c>
      <c r="C8" s="56" t="s">
        <v>102</v>
      </c>
      <c r="D8" s="58" t="s">
        <v>58</v>
      </c>
      <c r="E8" s="56" t="s">
        <v>7</v>
      </c>
      <c r="F8" s="56" t="s">
        <v>7</v>
      </c>
      <c r="G8" s="59" t="s">
        <v>7</v>
      </c>
      <c r="H8" s="60">
        <v>3917.8346099999999</v>
      </c>
      <c r="I8" s="61">
        <f>I9+I15+I17+I23+I29+I35+I39+I44+I62</f>
        <v>4330.4768899999999</v>
      </c>
      <c r="J8" s="62">
        <f>I8</f>
        <v>4330.4768899999999</v>
      </c>
      <c r="K8" s="61">
        <f>K9+K15+K17+K23+K29+K35+K39+K44+K62</f>
        <v>1672.2095199999999</v>
      </c>
      <c r="L8" s="52"/>
      <c r="M8" s="52"/>
      <c r="N8" s="52"/>
      <c r="O8" s="78">
        <f>K8/J8*100</f>
        <v>38.614904604651983</v>
      </c>
    </row>
    <row r="9" spans="1:15">
      <c r="A9" s="91"/>
      <c r="B9" s="103" t="s">
        <v>60</v>
      </c>
      <c r="C9" s="112" t="s">
        <v>70</v>
      </c>
      <c r="D9" s="98" t="s">
        <v>58</v>
      </c>
      <c r="E9" s="48">
        <v>622</v>
      </c>
      <c r="F9" s="48" t="s">
        <v>7</v>
      </c>
      <c r="G9" s="64" t="s">
        <v>7</v>
      </c>
      <c r="H9" s="87">
        <f>H10+H11+H13+H12+H14</f>
        <v>1371.0241000000001</v>
      </c>
      <c r="I9" s="65">
        <f>I10+I11+I13+I12+I14</f>
        <v>1458.37337</v>
      </c>
      <c r="J9" s="66">
        <f>I9</f>
        <v>1458.37337</v>
      </c>
      <c r="K9" s="18">
        <f>K10+K11+K13+K12</f>
        <v>720.99426999999991</v>
      </c>
      <c r="L9" s="52">
        <f>L10+L11+L13+L12</f>
        <v>0</v>
      </c>
      <c r="M9" s="52">
        <f>M10+M11+M13+M12</f>
        <v>0</v>
      </c>
      <c r="N9" s="52">
        <f>N10+N11+N13+N12</f>
        <v>0</v>
      </c>
      <c r="O9" s="20">
        <f t="shared" ref="O9:O57" si="0">K9/J9*100</f>
        <v>49.438249822128874</v>
      </c>
    </row>
    <row r="10" spans="1:15" ht="15.75">
      <c r="A10" s="91"/>
      <c r="B10" s="89"/>
      <c r="C10" s="98"/>
      <c r="D10" s="98"/>
      <c r="E10" s="47">
        <v>622</v>
      </c>
      <c r="F10" s="4" t="s">
        <v>8</v>
      </c>
      <c r="G10" s="14" t="s">
        <v>9</v>
      </c>
      <c r="H10" s="4" t="s">
        <v>105</v>
      </c>
      <c r="I10" s="44" t="s">
        <v>119</v>
      </c>
      <c r="J10" s="67" t="str">
        <f>I10</f>
        <v>616,40</v>
      </c>
      <c r="K10" s="44" t="s">
        <v>131</v>
      </c>
      <c r="L10" s="52"/>
      <c r="M10" s="52"/>
      <c r="N10" s="52"/>
      <c r="O10" s="11">
        <f>K10/J10*100</f>
        <v>44.983549643088907</v>
      </c>
    </row>
    <row r="11" spans="1:15" ht="15.75">
      <c r="A11" s="91"/>
      <c r="B11" s="89"/>
      <c r="C11" s="98"/>
      <c r="D11" s="98"/>
      <c r="E11" s="47">
        <v>622</v>
      </c>
      <c r="F11" s="4" t="s">
        <v>10</v>
      </c>
      <c r="G11" s="14" t="s">
        <v>11</v>
      </c>
      <c r="H11" s="4" t="s">
        <v>106</v>
      </c>
      <c r="I11" s="44" t="s">
        <v>120</v>
      </c>
      <c r="J11" s="67" t="str">
        <f t="shared" ref="J11:J60" si="1">I11</f>
        <v>840,97337</v>
      </c>
      <c r="K11" s="9" t="s">
        <v>132</v>
      </c>
      <c r="L11" s="52"/>
      <c r="M11" s="52"/>
      <c r="N11" s="52"/>
      <c r="O11" s="11">
        <f t="shared" si="0"/>
        <v>52.762154644682738</v>
      </c>
    </row>
    <row r="12" spans="1:15" ht="15.75">
      <c r="A12" s="91"/>
      <c r="B12" s="89"/>
      <c r="C12" s="98"/>
      <c r="D12" s="98"/>
      <c r="E12" s="47">
        <v>622</v>
      </c>
      <c r="F12" s="4" t="s">
        <v>10</v>
      </c>
      <c r="G12" s="14" t="s">
        <v>12</v>
      </c>
      <c r="H12" s="4" t="s">
        <v>56</v>
      </c>
      <c r="I12" s="44" t="s">
        <v>56</v>
      </c>
      <c r="J12" s="36" t="str">
        <f t="shared" si="1"/>
        <v>1</v>
      </c>
      <c r="K12" s="35">
        <v>0</v>
      </c>
      <c r="L12" s="52"/>
      <c r="M12" s="52"/>
      <c r="N12" s="52"/>
      <c r="O12" s="11">
        <f>K12/J12*100</f>
        <v>0</v>
      </c>
    </row>
    <row r="13" spans="1:15" ht="27" customHeight="1">
      <c r="A13" s="91"/>
      <c r="B13" s="89"/>
      <c r="C13" s="98"/>
      <c r="D13" s="98"/>
      <c r="E13" s="47">
        <v>622</v>
      </c>
      <c r="F13" s="4" t="s">
        <v>10</v>
      </c>
      <c r="G13" s="14" t="s">
        <v>84</v>
      </c>
      <c r="H13" s="4" t="s">
        <v>57</v>
      </c>
      <c r="I13" s="44" t="s">
        <v>57</v>
      </c>
      <c r="J13" s="36" t="str">
        <f t="shared" si="1"/>
        <v>0</v>
      </c>
      <c r="K13" s="35">
        <v>0</v>
      </c>
      <c r="L13" s="52"/>
      <c r="M13" s="52"/>
      <c r="N13" s="52"/>
      <c r="O13" s="11">
        <v>0</v>
      </c>
    </row>
    <row r="14" spans="1:15" ht="27" customHeight="1">
      <c r="A14" s="46"/>
      <c r="B14" s="48"/>
      <c r="C14" s="47"/>
      <c r="D14" s="47"/>
      <c r="E14" s="47">
        <v>622</v>
      </c>
      <c r="F14" s="4" t="s">
        <v>54</v>
      </c>
      <c r="G14" s="14" t="s">
        <v>101</v>
      </c>
      <c r="H14" s="4" t="s">
        <v>57</v>
      </c>
      <c r="I14" s="44" t="s">
        <v>57</v>
      </c>
      <c r="J14" s="36" t="str">
        <f t="shared" si="1"/>
        <v>0</v>
      </c>
      <c r="K14" s="35">
        <v>0</v>
      </c>
      <c r="L14" s="52"/>
      <c r="M14" s="52"/>
      <c r="N14" s="52"/>
      <c r="O14" s="11">
        <v>0</v>
      </c>
    </row>
    <row r="15" spans="1:15">
      <c r="A15" s="104"/>
      <c r="B15" s="103" t="s">
        <v>61</v>
      </c>
      <c r="C15" s="112" t="s">
        <v>71</v>
      </c>
      <c r="D15" s="98" t="s">
        <v>58</v>
      </c>
      <c r="E15" s="47">
        <v>622</v>
      </c>
      <c r="F15" s="47" t="s">
        <v>7</v>
      </c>
      <c r="G15" s="42" t="s">
        <v>7</v>
      </c>
      <c r="H15" s="38" t="str">
        <f>H16</f>
        <v>104,8</v>
      </c>
      <c r="I15" s="67" t="str">
        <f>I16</f>
        <v>104,8</v>
      </c>
      <c r="J15" s="36" t="str">
        <f t="shared" si="1"/>
        <v>104,8</v>
      </c>
      <c r="K15" s="68">
        <f>K16</f>
        <v>51.157780000000002</v>
      </c>
      <c r="L15" s="52"/>
      <c r="M15" s="52"/>
      <c r="N15" s="52"/>
      <c r="O15" s="11">
        <f t="shared" si="0"/>
        <v>48.814675572519093</v>
      </c>
    </row>
    <row r="16" spans="1:15" ht="116.25" customHeight="1">
      <c r="A16" s="91"/>
      <c r="B16" s="89"/>
      <c r="C16" s="98"/>
      <c r="D16" s="98"/>
      <c r="E16" s="47">
        <v>622</v>
      </c>
      <c r="F16" s="4" t="s">
        <v>13</v>
      </c>
      <c r="G16" s="14" t="s">
        <v>14</v>
      </c>
      <c r="H16" s="4" t="s">
        <v>107</v>
      </c>
      <c r="I16" s="44" t="s">
        <v>107</v>
      </c>
      <c r="J16" s="36" t="str">
        <f t="shared" si="1"/>
        <v>104,8</v>
      </c>
      <c r="K16" s="35">
        <v>51.157780000000002</v>
      </c>
      <c r="L16" s="52"/>
      <c r="M16" s="52"/>
      <c r="N16" s="52"/>
      <c r="O16" s="11">
        <f t="shared" si="0"/>
        <v>48.814675572519093</v>
      </c>
    </row>
    <row r="17" spans="1:15">
      <c r="A17" s="91"/>
      <c r="B17" s="89" t="s">
        <v>62</v>
      </c>
      <c r="C17" s="115" t="s">
        <v>72</v>
      </c>
      <c r="D17" s="98" t="s">
        <v>58</v>
      </c>
      <c r="E17" s="48">
        <v>622</v>
      </c>
      <c r="F17" s="16" t="s">
        <v>7</v>
      </c>
      <c r="G17" s="64" t="s">
        <v>7</v>
      </c>
      <c r="H17" s="37">
        <f>H18+H19+H20+H21+H22</f>
        <v>197.74</v>
      </c>
      <c r="I17" s="18">
        <f t="shared" ref="I17:N17" si="2">I18+I19+I20+I21+I22</f>
        <v>152</v>
      </c>
      <c r="J17" s="66">
        <f t="shared" si="1"/>
        <v>152</v>
      </c>
      <c r="K17" s="18">
        <f t="shared" si="2"/>
        <v>59.630009999999999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20">
        <f>K17/J17*100</f>
        <v>39.230269736842104</v>
      </c>
    </row>
    <row r="18" spans="1:15" ht="15.75">
      <c r="A18" s="91"/>
      <c r="B18" s="89"/>
      <c r="C18" s="98"/>
      <c r="D18" s="98"/>
      <c r="E18" s="47">
        <v>622</v>
      </c>
      <c r="F18" s="4" t="s">
        <v>16</v>
      </c>
      <c r="G18" s="14" t="s">
        <v>15</v>
      </c>
      <c r="H18" s="4" t="s">
        <v>108</v>
      </c>
      <c r="I18" s="44" t="s">
        <v>123</v>
      </c>
      <c r="J18" s="36" t="str">
        <f t="shared" si="1"/>
        <v>150</v>
      </c>
      <c r="K18" s="35">
        <v>59.630009999999999</v>
      </c>
      <c r="L18" s="52"/>
      <c r="M18" s="52"/>
      <c r="N18" s="52"/>
      <c r="O18" s="11">
        <f>K18/J18*100</f>
        <v>39.753340000000001</v>
      </c>
    </row>
    <row r="19" spans="1:15" ht="15.75">
      <c r="A19" s="91"/>
      <c r="B19" s="89"/>
      <c r="C19" s="98"/>
      <c r="D19" s="98"/>
      <c r="E19" s="47">
        <v>622</v>
      </c>
      <c r="F19" s="4"/>
      <c r="G19" s="14"/>
      <c r="H19" s="4" t="s">
        <v>57</v>
      </c>
      <c r="I19" s="44" t="s">
        <v>57</v>
      </c>
      <c r="J19" s="67" t="str">
        <f t="shared" si="1"/>
        <v>0</v>
      </c>
      <c r="K19" s="35">
        <v>0</v>
      </c>
      <c r="L19" s="52"/>
      <c r="M19" s="52"/>
      <c r="N19" s="52"/>
      <c r="O19" s="11">
        <v>0</v>
      </c>
    </row>
    <row r="20" spans="1:15" ht="15.75">
      <c r="A20" s="91"/>
      <c r="B20" s="89"/>
      <c r="C20" s="98"/>
      <c r="D20" s="98"/>
      <c r="E20" s="47">
        <v>622</v>
      </c>
      <c r="F20" s="4" t="s">
        <v>75</v>
      </c>
      <c r="G20" s="14" t="s">
        <v>17</v>
      </c>
      <c r="H20" s="4" t="s">
        <v>56</v>
      </c>
      <c r="I20" s="44" t="s">
        <v>56</v>
      </c>
      <c r="J20" s="36" t="str">
        <f t="shared" si="1"/>
        <v>1</v>
      </c>
      <c r="K20" s="35">
        <v>0</v>
      </c>
      <c r="L20" s="52"/>
      <c r="M20" s="52"/>
      <c r="N20" s="52"/>
      <c r="O20" s="11">
        <f t="shared" si="0"/>
        <v>0</v>
      </c>
    </row>
    <row r="21" spans="1:15" ht="206.25" customHeight="1">
      <c r="A21" s="91"/>
      <c r="B21" s="89"/>
      <c r="C21" s="98"/>
      <c r="D21" s="98"/>
      <c r="E21" s="47">
        <v>622</v>
      </c>
      <c r="F21" s="4" t="s">
        <v>75</v>
      </c>
      <c r="G21" s="14" t="s">
        <v>18</v>
      </c>
      <c r="H21" s="4" t="s">
        <v>56</v>
      </c>
      <c r="I21" s="44" t="s">
        <v>56</v>
      </c>
      <c r="J21" s="36" t="str">
        <f t="shared" si="1"/>
        <v>1</v>
      </c>
      <c r="K21" s="35">
        <v>0</v>
      </c>
      <c r="L21" s="52"/>
      <c r="M21" s="52"/>
      <c r="N21" s="52"/>
      <c r="O21" s="11">
        <f t="shared" si="0"/>
        <v>0</v>
      </c>
    </row>
    <row r="22" spans="1:15" ht="15.75">
      <c r="A22" s="104"/>
      <c r="B22" s="89" t="s">
        <v>63</v>
      </c>
      <c r="C22" s="113" t="s">
        <v>74</v>
      </c>
      <c r="D22" s="98" t="s">
        <v>59</v>
      </c>
      <c r="E22" s="47">
        <v>622</v>
      </c>
      <c r="F22" s="4" t="s">
        <v>75</v>
      </c>
      <c r="G22" s="14" t="s">
        <v>82</v>
      </c>
      <c r="H22" s="4"/>
      <c r="I22" s="44" t="s">
        <v>57</v>
      </c>
      <c r="J22" s="36" t="str">
        <f t="shared" si="1"/>
        <v>0</v>
      </c>
      <c r="K22" s="35">
        <v>0</v>
      </c>
      <c r="L22" s="52"/>
      <c r="M22" s="52"/>
      <c r="N22" s="52"/>
      <c r="O22" s="11">
        <v>0</v>
      </c>
    </row>
    <row r="23" spans="1:15">
      <c r="A23" s="91"/>
      <c r="B23" s="89"/>
      <c r="C23" s="114"/>
      <c r="D23" s="98"/>
      <c r="E23" s="47">
        <v>622</v>
      </c>
      <c r="F23" s="4" t="s">
        <v>7</v>
      </c>
      <c r="G23" s="42" t="s">
        <v>7</v>
      </c>
      <c r="H23" s="4">
        <f>H24+H25+H26+H27+H28</f>
        <v>246.91261</v>
      </c>
      <c r="I23" s="68">
        <f>I24+I25+I26+I27+I28</f>
        <v>310.00116000000003</v>
      </c>
      <c r="J23" s="36">
        <f t="shared" si="1"/>
        <v>310.00116000000003</v>
      </c>
      <c r="K23" s="44">
        <f>K24+K25+K26+K27+K28</f>
        <v>147.14634000000001</v>
      </c>
      <c r="L23" s="52"/>
      <c r="M23" s="52"/>
      <c r="N23" s="52"/>
      <c r="O23" s="11">
        <f>K23/J23*100</f>
        <v>47.466383674177223</v>
      </c>
    </row>
    <row r="24" spans="1:15" ht="15.75">
      <c r="A24" s="91"/>
      <c r="B24" s="89"/>
      <c r="C24" s="114"/>
      <c r="D24" s="98"/>
      <c r="E24" s="47">
        <v>622</v>
      </c>
      <c r="F24" s="4" t="s">
        <v>19</v>
      </c>
      <c r="G24" s="14" t="s">
        <v>20</v>
      </c>
      <c r="H24" s="4" t="s">
        <v>109</v>
      </c>
      <c r="I24" s="44" t="s">
        <v>124</v>
      </c>
      <c r="J24" s="36" t="str">
        <f t="shared" si="1"/>
        <v>152,76505</v>
      </c>
      <c r="K24" s="44" t="s">
        <v>125</v>
      </c>
      <c r="L24" s="52"/>
      <c r="M24" s="52"/>
      <c r="N24" s="52"/>
      <c r="O24" s="11">
        <f t="shared" si="0"/>
        <v>58.697980984524932</v>
      </c>
    </row>
    <row r="25" spans="1:15" ht="15.75">
      <c r="A25" s="91"/>
      <c r="B25" s="89"/>
      <c r="C25" s="114"/>
      <c r="D25" s="98"/>
      <c r="E25" s="47">
        <v>622</v>
      </c>
      <c r="F25" s="4" t="s">
        <v>19</v>
      </c>
      <c r="G25" s="14" t="s">
        <v>21</v>
      </c>
      <c r="H25" s="4" t="s">
        <v>110</v>
      </c>
      <c r="I25" s="44" t="s">
        <v>110</v>
      </c>
      <c r="J25" s="36" t="str">
        <f t="shared" si="1"/>
        <v>157,23611</v>
      </c>
      <c r="K25" s="35">
        <v>57.47634</v>
      </c>
      <c r="L25" s="52"/>
      <c r="M25" s="52"/>
      <c r="N25" s="52"/>
      <c r="O25" s="11">
        <f t="shared" si="0"/>
        <v>36.554160491505421</v>
      </c>
    </row>
    <row r="26" spans="1:15" ht="15.75">
      <c r="A26" s="91"/>
      <c r="B26" s="89"/>
      <c r="C26" s="114"/>
      <c r="D26" s="98"/>
      <c r="E26" s="47">
        <v>622</v>
      </c>
      <c r="F26" s="4" t="s">
        <v>19</v>
      </c>
      <c r="G26" s="14" t="s">
        <v>22</v>
      </c>
      <c r="H26" s="4" t="s">
        <v>57</v>
      </c>
      <c r="I26" s="44" t="s">
        <v>57</v>
      </c>
      <c r="J26" s="36" t="str">
        <f t="shared" si="1"/>
        <v>0</v>
      </c>
      <c r="K26" s="35">
        <v>0</v>
      </c>
      <c r="L26" s="52"/>
      <c r="M26" s="52"/>
      <c r="N26" s="52"/>
      <c r="O26" s="11">
        <v>0</v>
      </c>
    </row>
    <row r="27" spans="1:15" ht="15.75">
      <c r="A27" s="91"/>
      <c r="B27" s="89"/>
      <c r="C27" s="114"/>
      <c r="D27" s="98"/>
      <c r="E27" s="47">
        <v>622</v>
      </c>
      <c r="F27" s="4" t="s">
        <v>19</v>
      </c>
      <c r="G27" s="14" t="s">
        <v>23</v>
      </c>
      <c r="H27" s="4"/>
      <c r="I27" s="44"/>
      <c r="J27" s="36">
        <f t="shared" si="1"/>
        <v>0</v>
      </c>
      <c r="K27" s="35"/>
      <c r="L27" s="52"/>
      <c r="M27" s="52"/>
      <c r="N27" s="52"/>
      <c r="O27" s="11">
        <v>0</v>
      </c>
    </row>
    <row r="28" spans="1:15" ht="15.75">
      <c r="A28" s="91"/>
      <c r="B28" s="89" t="s">
        <v>64</v>
      </c>
      <c r="C28" s="115" t="s">
        <v>73</v>
      </c>
      <c r="D28" s="98" t="s">
        <v>58</v>
      </c>
      <c r="E28" s="47">
        <v>622</v>
      </c>
      <c r="F28" s="4" t="s">
        <v>19</v>
      </c>
      <c r="G28" s="14" t="s">
        <v>81</v>
      </c>
      <c r="H28" s="4" t="s">
        <v>57</v>
      </c>
      <c r="I28" s="44" t="s">
        <v>57</v>
      </c>
      <c r="J28" s="36" t="str">
        <f t="shared" si="1"/>
        <v>0</v>
      </c>
      <c r="K28" s="35">
        <v>0</v>
      </c>
      <c r="L28" s="52"/>
      <c r="M28" s="52"/>
      <c r="N28" s="52"/>
      <c r="O28" s="11">
        <v>0</v>
      </c>
    </row>
    <row r="29" spans="1:15">
      <c r="A29" s="91"/>
      <c r="B29" s="89"/>
      <c r="C29" s="98"/>
      <c r="D29" s="98"/>
      <c r="E29" s="48">
        <v>622</v>
      </c>
      <c r="F29" s="16" t="s">
        <v>7</v>
      </c>
      <c r="G29" s="17" t="s">
        <v>7</v>
      </c>
      <c r="H29" s="16">
        <f>H30+H31+H32+H33+H34</f>
        <v>6</v>
      </c>
      <c r="I29" s="18">
        <f>I30+I31+I32+I33+I34</f>
        <v>6</v>
      </c>
      <c r="J29" s="37">
        <f t="shared" si="1"/>
        <v>6</v>
      </c>
      <c r="K29" s="18">
        <f>K30+K31+K32+K33+K34</f>
        <v>0</v>
      </c>
      <c r="L29" s="52"/>
      <c r="M29" s="52"/>
      <c r="N29" s="52"/>
      <c r="O29" s="20">
        <v>0</v>
      </c>
    </row>
    <row r="30" spans="1:15" ht="15.75">
      <c r="A30" s="91"/>
      <c r="B30" s="89"/>
      <c r="C30" s="98"/>
      <c r="D30" s="98"/>
      <c r="E30" s="47">
        <v>622</v>
      </c>
      <c r="F30" s="4" t="s">
        <v>28</v>
      </c>
      <c r="G30" s="14" t="s">
        <v>24</v>
      </c>
      <c r="H30" s="4"/>
      <c r="I30" s="44"/>
      <c r="J30" s="36">
        <f t="shared" si="1"/>
        <v>0</v>
      </c>
      <c r="K30" s="35"/>
      <c r="L30" s="52"/>
      <c r="M30" s="52"/>
      <c r="N30" s="52"/>
      <c r="O30" s="11">
        <v>0</v>
      </c>
    </row>
    <row r="31" spans="1:15" ht="15.75">
      <c r="A31" s="91"/>
      <c r="B31" s="89"/>
      <c r="C31" s="98"/>
      <c r="D31" s="98"/>
      <c r="E31" s="47">
        <v>622</v>
      </c>
      <c r="F31" s="4" t="s">
        <v>28</v>
      </c>
      <c r="G31" s="14" t="s">
        <v>25</v>
      </c>
      <c r="H31" s="4"/>
      <c r="I31" s="44"/>
      <c r="J31" s="36">
        <f t="shared" si="1"/>
        <v>0</v>
      </c>
      <c r="K31" s="35"/>
      <c r="L31" s="52"/>
      <c r="M31" s="52"/>
      <c r="N31" s="52"/>
      <c r="O31" s="11">
        <v>0</v>
      </c>
    </row>
    <row r="32" spans="1:15" ht="15.75">
      <c r="A32" s="91"/>
      <c r="B32" s="89"/>
      <c r="C32" s="98"/>
      <c r="D32" s="98"/>
      <c r="E32" s="47">
        <v>622</v>
      </c>
      <c r="F32" s="4" t="s">
        <v>28</v>
      </c>
      <c r="G32" s="14" t="s">
        <v>26</v>
      </c>
      <c r="H32" s="4"/>
      <c r="I32" s="44"/>
      <c r="J32" s="36">
        <f t="shared" si="1"/>
        <v>0</v>
      </c>
      <c r="K32" s="35"/>
      <c r="L32" s="52"/>
      <c r="M32" s="52"/>
      <c r="N32" s="52"/>
      <c r="O32" s="11">
        <v>0</v>
      </c>
    </row>
    <row r="33" spans="1:15" ht="66" customHeight="1">
      <c r="A33" s="91"/>
      <c r="B33" s="89"/>
      <c r="C33" s="98"/>
      <c r="D33" s="98"/>
      <c r="E33" s="47">
        <v>622</v>
      </c>
      <c r="F33" s="4" t="s">
        <v>28</v>
      </c>
      <c r="G33" s="14" t="s">
        <v>27</v>
      </c>
      <c r="H33" s="4" t="s">
        <v>57</v>
      </c>
      <c r="I33" s="44" t="s">
        <v>57</v>
      </c>
      <c r="J33" s="36" t="str">
        <f t="shared" si="1"/>
        <v>0</v>
      </c>
      <c r="K33" s="35">
        <v>0</v>
      </c>
      <c r="L33" s="52"/>
      <c r="M33" s="52"/>
      <c r="N33" s="52"/>
      <c r="O33" s="11">
        <v>0</v>
      </c>
    </row>
    <row r="34" spans="1:15" ht="15.75">
      <c r="A34" s="104"/>
      <c r="B34" s="89" t="s">
        <v>65</v>
      </c>
      <c r="C34" s="115" t="s">
        <v>69</v>
      </c>
      <c r="D34" s="98" t="s">
        <v>58</v>
      </c>
      <c r="E34" s="47">
        <v>622</v>
      </c>
      <c r="F34" s="4" t="s">
        <v>28</v>
      </c>
      <c r="G34" s="14" t="s">
        <v>98</v>
      </c>
      <c r="H34" s="4" t="s">
        <v>111</v>
      </c>
      <c r="I34" s="44" t="s">
        <v>111</v>
      </c>
      <c r="J34" s="36" t="str">
        <f t="shared" si="1"/>
        <v>6</v>
      </c>
      <c r="K34" s="35">
        <v>0</v>
      </c>
      <c r="L34" s="52"/>
      <c r="M34" s="52"/>
      <c r="N34" s="52"/>
      <c r="O34" s="11">
        <v>0</v>
      </c>
    </row>
    <row r="35" spans="1:15">
      <c r="A35" s="91"/>
      <c r="B35" s="89"/>
      <c r="C35" s="98"/>
      <c r="D35" s="98"/>
      <c r="E35" s="48">
        <v>622</v>
      </c>
      <c r="F35" s="16" t="s">
        <v>7</v>
      </c>
      <c r="G35" s="17" t="s">
        <v>7</v>
      </c>
      <c r="H35" s="16">
        <f>H36+H37+H38</f>
        <v>0</v>
      </c>
      <c r="I35" s="18">
        <f>I36+I37+I38</f>
        <v>0</v>
      </c>
      <c r="J35" s="37">
        <f t="shared" si="1"/>
        <v>0</v>
      </c>
      <c r="K35" s="18">
        <f>K36+K37+K38</f>
        <v>0</v>
      </c>
      <c r="L35" s="52"/>
      <c r="M35" s="52"/>
      <c r="N35" s="52"/>
      <c r="O35" s="20" t="s">
        <v>57</v>
      </c>
    </row>
    <row r="36" spans="1:15" ht="15.75">
      <c r="A36" s="91"/>
      <c r="B36" s="89"/>
      <c r="C36" s="98"/>
      <c r="D36" s="98"/>
      <c r="E36" s="47">
        <v>622</v>
      </c>
      <c r="F36" s="4" t="s">
        <v>35</v>
      </c>
      <c r="G36" s="14" t="s">
        <v>29</v>
      </c>
      <c r="H36" s="4"/>
      <c r="I36" s="44"/>
      <c r="J36" s="36">
        <f t="shared" si="1"/>
        <v>0</v>
      </c>
      <c r="K36" s="35"/>
      <c r="L36" s="52"/>
      <c r="M36" s="52"/>
      <c r="N36" s="52"/>
      <c r="O36" s="11">
        <v>0</v>
      </c>
    </row>
    <row r="37" spans="1:15" ht="36.75" customHeight="1">
      <c r="A37" s="91"/>
      <c r="B37" s="89"/>
      <c r="C37" s="98"/>
      <c r="D37" s="98"/>
      <c r="E37" s="47">
        <v>622</v>
      </c>
      <c r="F37" s="4" t="s">
        <v>35</v>
      </c>
      <c r="G37" s="14" t="s">
        <v>30</v>
      </c>
      <c r="H37" s="4" t="s">
        <v>57</v>
      </c>
      <c r="I37" s="44" t="s">
        <v>57</v>
      </c>
      <c r="J37" s="36" t="str">
        <f t="shared" si="1"/>
        <v>0</v>
      </c>
      <c r="K37" s="35">
        <v>0</v>
      </c>
      <c r="L37" s="52"/>
      <c r="M37" s="52"/>
      <c r="N37" s="52"/>
      <c r="O37" s="11">
        <v>0</v>
      </c>
    </row>
    <row r="38" spans="1:15" ht="15.75" customHeight="1">
      <c r="A38" s="91"/>
      <c r="B38" s="89" t="s">
        <v>66</v>
      </c>
      <c r="C38" s="115" t="s">
        <v>68</v>
      </c>
      <c r="D38" s="98" t="s">
        <v>58</v>
      </c>
      <c r="E38" s="47">
        <v>622</v>
      </c>
      <c r="F38" s="4" t="s">
        <v>35</v>
      </c>
      <c r="G38" s="14" t="s">
        <v>31</v>
      </c>
      <c r="H38" s="4" t="s">
        <v>57</v>
      </c>
      <c r="I38" s="44" t="s">
        <v>57</v>
      </c>
      <c r="J38" s="36">
        <v>0</v>
      </c>
      <c r="K38" s="35">
        <v>0</v>
      </c>
      <c r="L38" s="52"/>
      <c r="M38" s="52"/>
      <c r="N38" s="52"/>
      <c r="O38" s="11">
        <v>0</v>
      </c>
    </row>
    <row r="39" spans="1:15">
      <c r="A39" s="92"/>
      <c r="B39" s="90"/>
      <c r="C39" s="115"/>
      <c r="D39" s="90"/>
      <c r="E39" s="48">
        <v>622</v>
      </c>
      <c r="F39" s="16" t="s">
        <v>7</v>
      </c>
      <c r="G39" s="17" t="s">
        <v>7</v>
      </c>
      <c r="H39" s="16">
        <f t="shared" ref="H39:N39" si="3">H40+H41+H42+H43</f>
        <v>47.18</v>
      </c>
      <c r="I39" s="18">
        <f t="shared" si="3"/>
        <v>211.52446</v>
      </c>
      <c r="J39" s="37">
        <f t="shared" si="1"/>
        <v>211.52446</v>
      </c>
      <c r="K39" s="18">
        <f t="shared" si="3"/>
        <v>147.84422000000001</v>
      </c>
      <c r="L39" s="52">
        <f t="shared" si="3"/>
        <v>0</v>
      </c>
      <c r="M39" s="52">
        <f t="shared" si="3"/>
        <v>0</v>
      </c>
      <c r="N39" s="52">
        <f t="shared" si="3"/>
        <v>0</v>
      </c>
      <c r="O39" s="20">
        <f t="shared" si="0"/>
        <v>69.894621170525625</v>
      </c>
    </row>
    <row r="40" spans="1:15" ht="15.75">
      <c r="A40" s="92"/>
      <c r="B40" s="90"/>
      <c r="C40" s="115"/>
      <c r="D40" s="90"/>
      <c r="E40" s="47">
        <v>622</v>
      </c>
      <c r="F40" s="4" t="s">
        <v>32</v>
      </c>
      <c r="G40" s="14" t="s">
        <v>33</v>
      </c>
      <c r="H40" s="4" t="s">
        <v>112</v>
      </c>
      <c r="I40" s="44" t="s">
        <v>126</v>
      </c>
      <c r="J40" s="36" t="str">
        <f t="shared" si="1"/>
        <v>199,96180</v>
      </c>
      <c r="K40" s="35">
        <v>131.8005</v>
      </c>
      <c r="L40" s="52"/>
      <c r="M40" s="52"/>
      <c r="N40" s="52"/>
      <c r="O40" s="11">
        <f t="shared" si="0"/>
        <v>65.912839352316283</v>
      </c>
    </row>
    <row r="41" spans="1:15" ht="22.5" customHeight="1">
      <c r="A41" s="92"/>
      <c r="B41" s="90"/>
      <c r="C41" s="115"/>
      <c r="D41" s="90"/>
      <c r="E41" s="47">
        <v>622</v>
      </c>
      <c r="F41" s="4" t="s">
        <v>32</v>
      </c>
      <c r="G41" s="14" t="s">
        <v>34</v>
      </c>
      <c r="H41" s="4" t="s">
        <v>56</v>
      </c>
      <c r="I41" s="44" t="s">
        <v>127</v>
      </c>
      <c r="J41" s="36" t="str">
        <f t="shared" si="1"/>
        <v>6,56266</v>
      </c>
      <c r="K41" s="44" t="s">
        <v>127</v>
      </c>
      <c r="L41" s="52"/>
      <c r="M41" s="52"/>
      <c r="N41" s="52"/>
      <c r="O41" s="11">
        <f t="shared" si="0"/>
        <v>100</v>
      </c>
    </row>
    <row r="42" spans="1:15" ht="15.75">
      <c r="A42" s="92"/>
      <c r="B42" s="90"/>
      <c r="C42" s="116"/>
      <c r="D42" s="90"/>
      <c r="E42" s="47">
        <v>622</v>
      </c>
      <c r="F42" s="4" t="s">
        <v>32</v>
      </c>
      <c r="G42" s="14" t="s">
        <v>83</v>
      </c>
      <c r="H42" s="4" t="s">
        <v>56</v>
      </c>
      <c r="I42" s="44" t="s">
        <v>128</v>
      </c>
      <c r="J42" s="36" t="str">
        <f t="shared" si="1"/>
        <v>5</v>
      </c>
      <c r="K42" s="44" t="s">
        <v>133</v>
      </c>
      <c r="L42" s="52"/>
      <c r="M42" s="52"/>
      <c r="N42" s="52"/>
      <c r="O42" s="11">
        <f>K42/J42*100</f>
        <v>189.62119999999999</v>
      </c>
    </row>
    <row r="43" spans="1:15" ht="15.75">
      <c r="A43" s="92"/>
      <c r="B43" s="90"/>
      <c r="C43" s="116"/>
      <c r="D43" s="90"/>
      <c r="E43" s="47">
        <v>622</v>
      </c>
      <c r="F43" s="4" t="s">
        <v>32</v>
      </c>
      <c r="G43" s="14">
        <v>10075760</v>
      </c>
      <c r="H43" s="4" t="s">
        <v>57</v>
      </c>
      <c r="I43" s="44" t="s">
        <v>57</v>
      </c>
      <c r="J43" s="36" t="str">
        <f t="shared" si="1"/>
        <v>0</v>
      </c>
      <c r="K43" s="35">
        <v>0</v>
      </c>
      <c r="L43" s="52"/>
      <c r="M43" s="52"/>
      <c r="N43" s="52"/>
      <c r="O43" s="11">
        <v>0</v>
      </c>
    </row>
    <row r="44" spans="1:15">
      <c r="A44" s="91"/>
      <c r="B44" s="89" t="s">
        <v>67</v>
      </c>
      <c r="C44" s="95" t="s">
        <v>99</v>
      </c>
      <c r="D44" s="97" t="s">
        <v>58</v>
      </c>
      <c r="E44" s="48">
        <v>622</v>
      </c>
      <c r="F44" s="16" t="s">
        <v>7</v>
      </c>
      <c r="G44" s="17" t="s">
        <v>7</v>
      </c>
      <c r="H44" s="16">
        <f>H45+H46+H47+H48+H49+H50+H51+H52+H53+H54+H55+H56+H57+H58+H59+H60+H61</f>
        <v>1941.1778999999997</v>
      </c>
      <c r="I44" s="18">
        <f>I45+I46+I47+I48+I49+I50+I51+I52+I53+I54+I55+I56+I57+I58+I59+I60+I61</f>
        <v>2084.7778999999996</v>
      </c>
      <c r="J44" s="86">
        <f t="shared" si="1"/>
        <v>2084.7778999999996</v>
      </c>
      <c r="K44" s="18">
        <f>K45+K46+K47+K48+K49+K50+K51+K52+K53+K54+K55+K56+K57+K58+K59+K60+K61</f>
        <v>545.43690000000004</v>
      </c>
      <c r="L44" s="52"/>
      <c r="M44" s="52"/>
      <c r="N44" s="52"/>
      <c r="O44" s="20">
        <f>K44/J44*100</f>
        <v>26.16283010290929</v>
      </c>
    </row>
    <row r="45" spans="1:15" ht="15.75">
      <c r="A45" s="92"/>
      <c r="B45" s="90"/>
      <c r="C45" s="95"/>
      <c r="D45" s="97"/>
      <c r="E45" s="47">
        <v>622</v>
      </c>
      <c r="F45" s="4" t="s">
        <v>28</v>
      </c>
      <c r="G45" s="14" t="s">
        <v>36</v>
      </c>
      <c r="H45" s="38">
        <v>0</v>
      </c>
      <c r="I45" s="44" t="s">
        <v>57</v>
      </c>
      <c r="J45" s="36" t="str">
        <f t="shared" si="1"/>
        <v>0</v>
      </c>
      <c r="K45" s="44" t="s">
        <v>57</v>
      </c>
      <c r="L45" s="52"/>
      <c r="M45" s="52"/>
      <c r="N45" s="52"/>
      <c r="O45" s="11">
        <v>0</v>
      </c>
    </row>
    <row r="46" spans="1:15" ht="15.75">
      <c r="A46" s="92"/>
      <c r="B46" s="90"/>
      <c r="C46" s="95"/>
      <c r="D46" s="97"/>
      <c r="E46" s="47">
        <v>622</v>
      </c>
      <c r="F46" s="4" t="s">
        <v>28</v>
      </c>
      <c r="G46" s="69" t="s">
        <v>37</v>
      </c>
      <c r="H46" s="38">
        <v>11.475</v>
      </c>
      <c r="I46" s="44" t="s">
        <v>113</v>
      </c>
      <c r="J46" s="36" t="str">
        <f t="shared" si="1"/>
        <v>11,475</v>
      </c>
      <c r="K46" s="44" t="s">
        <v>113</v>
      </c>
      <c r="L46" s="52"/>
      <c r="M46" s="52"/>
      <c r="N46" s="52"/>
      <c r="O46" s="11">
        <f t="shared" si="0"/>
        <v>100</v>
      </c>
    </row>
    <row r="47" spans="1:15" ht="15.75">
      <c r="A47" s="92"/>
      <c r="B47" s="90"/>
      <c r="C47" s="95"/>
      <c r="D47" s="97"/>
      <c r="E47" s="47">
        <v>622</v>
      </c>
      <c r="F47" s="4" t="s">
        <v>51</v>
      </c>
      <c r="G47" s="69" t="s">
        <v>38</v>
      </c>
      <c r="H47" s="85">
        <v>1222.7819999999999</v>
      </c>
      <c r="I47" s="44">
        <v>1222.7819999999999</v>
      </c>
      <c r="J47" s="70">
        <f t="shared" si="1"/>
        <v>1222.7819999999999</v>
      </c>
      <c r="K47" s="35">
        <v>100</v>
      </c>
      <c r="L47" s="52"/>
      <c r="M47" s="52"/>
      <c r="N47" s="52"/>
      <c r="O47" s="11">
        <f t="shared" si="0"/>
        <v>8.1780726245561368</v>
      </c>
    </row>
    <row r="48" spans="1:15" ht="15.75">
      <c r="A48" s="92"/>
      <c r="B48" s="90"/>
      <c r="C48" s="95"/>
      <c r="D48" s="97"/>
      <c r="E48" s="47">
        <v>622</v>
      </c>
      <c r="F48" s="4" t="s">
        <v>52</v>
      </c>
      <c r="G48" s="69" t="s">
        <v>88</v>
      </c>
      <c r="H48" s="38">
        <v>136.22300000000001</v>
      </c>
      <c r="I48" s="44">
        <v>136.22300000000001</v>
      </c>
      <c r="J48" s="70">
        <f t="shared" si="1"/>
        <v>136.22300000000001</v>
      </c>
      <c r="K48" s="71">
        <v>50</v>
      </c>
      <c r="L48" s="52"/>
      <c r="M48" s="52"/>
      <c r="N48" s="52"/>
      <c r="O48" s="11">
        <f t="shared" si="0"/>
        <v>36.704521262929163</v>
      </c>
    </row>
    <row r="49" spans="1:15" ht="15.75">
      <c r="A49" s="92"/>
      <c r="B49" s="90"/>
      <c r="C49" s="95"/>
      <c r="D49" s="97"/>
      <c r="E49" s="47">
        <v>622</v>
      </c>
      <c r="F49" s="4" t="s">
        <v>53</v>
      </c>
      <c r="G49" s="72" t="s">
        <v>39</v>
      </c>
      <c r="H49" s="38"/>
      <c r="I49" s="44"/>
      <c r="J49" s="36">
        <f t="shared" si="1"/>
        <v>0</v>
      </c>
      <c r="K49" s="35"/>
      <c r="L49" s="52"/>
      <c r="M49" s="52"/>
      <c r="N49" s="52"/>
      <c r="O49" s="11">
        <v>0</v>
      </c>
    </row>
    <row r="50" spans="1:15" ht="15.75">
      <c r="A50" s="92"/>
      <c r="B50" s="90"/>
      <c r="C50" s="95"/>
      <c r="D50" s="97"/>
      <c r="E50" s="47">
        <v>622</v>
      </c>
      <c r="F50" s="4" t="s">
        <v>80</v>
      </c>
      <c r="G50" s="69" t="s">
        <v>40</v>
      </c>
      <c r="H50" s="38">
        <v>1.0289999999999999</v>
      </c>
      <c r="I50" s="44">
        <v>1.0289999999999999</v>
      </c>
      <c r="J50" s="36">
        <f t="shared" si="1"/>
        <v>1.0289999999999999</v>
      </c>
      <c r="K50" s="35">
        <v>1.0289999999999999</v>
      </c>
      <c r="L50" s="52"/>
      <c r="M50" s="52"/>
      <c r="N50" s="52"/>
      <c r="O50" s="11">
        <f t="shared" si="0"/>
        <v>100</v>
      </c>
    </row>
    <row r="51" spans="1:15" ht="15.75">
      <c r="A51" s="92"/>
      <c r="B51" s="90"/>
      <c r="C51" s="95"/>
      <c r="D51" s="97"/>
      <c r="E51" s="47">
        <v>622</v>
      </c>
      <c r="F51" s="4" t="s">
        <v>54</v>
      </c>
      <c r="G51" s="69" t="s">
        <v>41</v>
      </c>
      <c r="H51" s="38">
        <v>26</v>
      </c>
      <c r="I51" s="44" t="s">
        <v>116</v>
      </c>
      <c r="J51" s="36" t="str">
        <f t="shared" si="1"/>
        <v>26</v>
      </c>
      <c r="K51" s="35">
        <v>26</v>
      </c>
      <c r="L51" s="52"/>
      <c r="M51" s="52"/>
      <c r="N51" s="52"/>
      <c r="O51" s="11">
        <f t="shared" si="0"/>
        <v>100</v>
      </c>
    </row>
    <row r="52" spans="1:15" ht="15.75">
      <c r="A52" s="92"/>
      <c r="B52" s="90"/>
      <c r="C52" s="95"/>
      <c r="D52" s="97"/>
      <c r="E52" s="47">
        <v>622</v>
      </c>
      <c r="F52" s="4" t="s">
        <v>52</v>
      </c>
      <c r="G52" s="69" t="s">
        <v>42</v>
      </c>
      <c r="H52" s="38">
        <v>122.336</v>
      </c>
      <c r="I52" s="44" t="s">
        <v>114</v>
      </c>
      <c r="J52" s="36" t="str">
        <f t="shared" si="1"/>
        <v>122,336</v>
      </c>
      <c r="K52" s="8">
        <v>50</v>
      </c>
      <c r="L52" s="52"/>
      <c r="M52" s="52"/>
      <c r="N52" s="52"/>
      <c r="O52" s="11">
        <f t="shared" si="0"/>
        <v>40.871043682971489</v>
      </c>
    </row>
    <row r="53" spans="1:15" ht="15.75">
      <c r="A53" s="92"/>
      <c r="B53" s="90"/>
      <c r="C53" s="95"/>
      <c r="D53" s="97"/>
      <c r="E53" s="47">
        <v>622</v>
      </c>
      <c r="F53" s="4" t="s">
        <v>10</v>
      </c>
      <c r="G53" s="69" t="s">
        <v>43</v>
      </c>
      <c r="H53" s="38">
        <v>390</v>
      </c>
      <c r="I53" s="44" t="s">
        <v>122</v>
      </c>
      <c r="J53" s="36" t="str">
        <f t="shared" si="1"/>
        <v>533,6</v>
      </c>
      <c r="K53" s="68">
        <v>275.60000000000002</v>
      </c>
      <c r="L53" s="52"/>
      <c r="M53" s="52"/>
      <c r="N53" s="52"/>
      <c r="O53" s="11">
        <f t="shared" si="0"/>
        <v>51.649175412293857</v>
      </c>
    </row>
    <row r="54" spans="1:15" ht="15.75">
      <c r="A54" s="92"/>
      <c r="B54" s="90"/>
      <c r="C54" s="95"/>
      <c r="D54" s="97"/>
      <c r="E54" s="47">
        <v>622</v>
      </c>
      <c r="F54" s="4" t="s">
        <v>10</v>
      </c>
      <c r="G54" s="69" t="s">
        <v>44</v>
      </c>
      <c r="H54" s="38"/>
      <c r="I54" s="44"/>
      <c r="J54" s="36">
        <f t="shared" si="1"/>
        <v>0</v>
      </c>
      <c r="K54" s="35"/>
      <c r="L54" s="52"/>
      <c r="M54" s="52"/>
      <c r="N54" s="52"/>
      <c r="O54" s="11">
        <v>0</v>
      </c>
    </row>
    <row r="55" spans="1:15" ht="15.75">
      <c r="A55" s="92"/>
      <c r="B55" s="90"/>
      <c r="C55" s="95"/>
      <c r="D55" s="97"/>
      <c r="E55" s="47">
        <v>622</v>
      </c>
      <c r="F55" s="4" t="s">
        <v>10</v>
      </c>
      <c r="G55" s="69" t="s">
        <v>45</v>
      </c>
      <c r="H55" s="38">
        <v>0.6</v>
      </c>
      <c r="I55" s="44" t="s">
        <v>100</v>
      </c>
      <c r="J55" s="36" t="str">
        <f t="shared" si="1"/>
        <v>0,6</v>
      </c>
      <c r="K55" s="35">
        <v>0.6</v>
      </c>
      <c r="L55" s="52"/>
      <c r="M55" s="52"/>
      <c r="N55" s="52"/>
      <c r="O55" s="11">
        <f t="shared" si="0"/>
        <v>100</v>
      </c>
    </row>
    <row r="56" spans="1:15" ht="15.75">
      <c r="A56" s="92"/>
      <c r="B56" s="90"/>
      <c r="C56" s="95"/>
      <c r="D56" s="97"/>
      <c r="E56" s="47">
        <v>622</v>
      </c>
      <c r="F56" s="4" t="s">
        <v>10</v>
      </c>
      <c r="G56" s="69" t="s">
        <v>46</v>
      </c>
      <c r="H56" s="38">
        <v>25.863900000000001</v>
      </c>
      <c r="I56" s="44" t="s">
        <v>117</v>
      </c>
      <c r="J56" s="36" t="str">
        <f t="shared" si="1"/>
        <v>25,86390</v>
      </c>
      <c r="K56" s="9" t="s">
        <v>117</v>
      </c>
      <c r="L56" s="52"/>
      <c r="M56" s="52"/>
      <c r="N56" s="52"/>
      <c r="O56" s="11">
        <f t="shared" si="0"/>
        <v>100</v>
      </c>
    </row>
    <row r="57" spans="1:15" ht="15.75">
      <c r="A57" s="92"/>
      <c r="B57" s="90"/>
      <c r="C57" s="95"/>
      <c r="D57" s="97"/>
      <c r="E57" s="47">
        <v>622</v>
      </c>
      <c r="F57" s="4" t="s">
        <v>10</v>
      </c>
      <c r="G57" s="72" t="s">
        <v>47</v>
      </c>
      <c r="H57" s="38">
        <v>4.8689999999999998</v>
      </c>
      <c r="I57" s="44" t="s">
        <v>118</v>
      </c>
      <c r="J57" s="36" t="str">
        <f t="shared" si="1"/>
        <v>4,869</v>
      </c>
      <c r="K57" s="44" t="s">
        <v>118</v>
      </c>
      <c r="L57" s="52"/>
      <c r="M57" s="52"/>
      <c r="N57" s="52"/>
      <c r="O57" s="11">
        <f t="shared" si="0"/>
        <v>100</v>
      </c>
    </row>
    <row r="58" spans="1:15" ht="15.75">
      <c r="A58" s="92"/>
      <c r="B58" s="90"/>
      <c r="C58" s="95"/>
      <c r="D58" s="97"/>
      <c r="E58" s="47">
        <v>622</v>
      </c>
      <c r="F58" s="4" t="s">
        <v>55</v>
      </c>
      <c r="G58" s="69" t="s">
        <v>48</v>
      </c>
      <c r="H58" s="38"/>
      <c r="I58" s="44"/>
      <c r="J58" s="36">
        <f t="shared" si="1"/>
        <v>0</v>
      </c>
      <c r="K58" s="35"/>
      <c r="L58" s="52"/>
      <c r="M58" s="52"/>
      <c r="N58" s="52"/>
      <c r="O58" s="11">
        <v>0</v>
      </c>
    </row>
    <row r="59" spans="1:15" ht="15.75">
      <c r="A59" s="92"/>
      <c r="B59" s="90"/>
      <c r="C59" s="95"/>
      <c r="D59" s="97"/>
      <c r="E59" s="47">
        <v>622</v>
      </c>
      <c r="F59" s="4" t="s">
        <v>55</v>
      </c>
      <c r="G59" s="69" t="s">
        <v>49</v>
      </c>
      <c r="H59" s="38"/>
      <c r="I59" s="44"/>
      <c r="J59" s="36">
        <f t="shared" si="1"/>
        <v>0</v>
      </c>
      <c r="K59" s="35"/>
      <c r="L59" s="52"/>
      <c r="M59" s="52"/>
      <c r="N59" s="52"/>
      <c r="O59" s="11">
        <v>0</v>
      </c>
    </row>
    <row r="60" spans="1:15" ht="15.75">
      <c r="A60" s="92"/>
      <c r="B60" s="90"/>
      <c r="C60" s="90"/>
      <c r="D60" s="90"/>
      <c r="E60" s="47">
        <v>622</v>
      </c>
      <c r="F60" s="4"/>
      <c r="G60" s="69" t="s">
        <v>50</v>
      </c>
      <c r="H60" s="38"/>
      <c r="I60" s="44"/>
      <c r="J60" s="36">
        <f t="shared" si="1"/>
        <v>0</v>
      </c>
      <c r="K60" s="35"/>
      <c r="L60" s="52"/>
      <c r="M60" s="52"/>
      <c r="N60" s="52"/>
      <c r="O60" s="11">
        <v>0</v>
      </c>
    </row>
    <row r="61" spans="1:15" ht="34.5" customHeight="1">
      <c r="A61" s="91"/>
      <c r="B61" s="89" t="s">
        <v>93</v>
      </c>
      <c r="C61" s="96" t="s">
        <v>89</v>
      </c>
      <c r="D61" s="98" t="s">
        <v>58</v>
      </c>
      <c r="E61" s="47"/>
      <c r="F61" s="4"/>
      <c r="G61" s="69"/>
      <c r="H61" s="4"/>
      <c r="I61" s="44"/>
      <c r="J61" s="36">
        <f>I61</f>
        <v>0</v>
      </c>
      <c r="K61" s="35"/>
      <c r="L61" s="52"/>
      <c r="M61" s="52"/>
      <c r="N61" s="52"/>
      <c r="O61" s="11"/>
    </row>
    <row r="62" spans="1:15" ht="21.75" customHeight="1">
      <c r="A62" s="92"/>
      <c r="B62" s="90"/>
      <c r="C62" s="90"/>
      <c r="D62" s="90"/>
      <c r="E62" s="48">
        <v>622</v>
      </c>
      <c r="F62" s="16" t="s">
        <v>7</v>
      </c>
      <c r="G62" s="17" t="s">
        <v>7</v>
      </c>
      <c r="H62" s="16" t="str">
        <f>H63</f>
        <v>3,0</v>
      </c>
      <c r="I62" s="18" t="s">
        <v>115</v>
      </c>
      <c r="J62" s="37">
        <v>3</v>
      </c>
      <c r="K62" s="18">
        <f>K63</f>
        <v>0</v>
      </c>
      <c r="L62" s="52"/>
      <c r="M62" s="52"/>
      <c r="N62" s="52"/>
      <c r="O62" s="20">
        <v>100</v>
      </c>
    </row>
    <row r="63" spans="1:15" ht="16.5" thickBot="1">
      <c r="A63" s="93"/>
      <c r="B63" s="94"/>
      <c r="C63" s="94"/>
      <c r="D63" s="94"/>
      <c r="E63" s="24">
        <v>622</v>
      </c>
      <c r="F63" s="5" t="s">
        <v>90</v>
      </c>
      <c r="G63" s="15" t="s">
        <v>91</v>
      </c>
      <c r="H63" s="5" t="s">
        <v>92</v>
      </c>
      <c r="I63" s="45" t="s">
        <v>57</v>
      </c>
      <c r="J63" s="21">
        <v>0</v>
      </c>
      <c r="K63" s="22">
        <v>0</v>
      </c>
      <c r="L63" s="23"/>
      <c r="M63" s="23"/>
      <c r="N63" s="23"/>
      <c r="O63" s="12">
        <v>100</v>
      </c>
    </row>
    <row r="64" spans="1:15">
      <c r="G64" s="1"/>
      <c r="I64" s="33"/>
      <c r="J64" s="1"/>
      <c r="K64" s="33"/>
      <c r="O64" s="1"/>
    </row>
  </sheetData>
  <mergeCells count="43">
    <mergeCell ref="A61:A63"/>
    <mergeCell ref="B61:B63"/>
    <mergeCell ref="C61:C63"/>
    <mergeCell ref="D61:D63"/>
    <mergeCell ref="A38:A43"/>
    <mergeCell ref="B38:B43"/>
    <mergeCell ref="C38:C43"/>
    <mergeCell ref="D38:D43"/>
    <mergeCell ref="A44:A60"/>
    <mergeCell ref="B44:B60"/>
    <mergeCell ref="C44:C60"/>
    <mergeCell ref="D44:D60"/>
    <mergeCell ref="A28:A33"/>
    <mergeCell ref="B28:B33"/>
    <mergeCell ref="C28:C33"/>
    <mergeCell ref="D28:D33"/>
    <mergeCell ref="A34:A37"/>
    <mergeCell ref="B34:B37"/>
    <mergeCell ref="C34:C37"/>
    <mergeCell ref="D34:D37"/>
    <mergeCell ref="A17:A21"/>
    <mergeCell ref="B17:B21"/>
    <mergeCell ref="C17:C21"/>
    <mergeCell ref="D17:D21"/>
    <mergeCell ref="A22:A27"/>
    <mergeCell ref="B22:B27"/>
    <mergeCell ref="C22:C27"/>
    <mergeCell ref="D22:D27"/>
    <mergeCell ref="A9:A13"/>
    <mergeCell ref="B9:B13"/>
    <mergeCell ref="C9:C13"/>
    <mergeCell ref="D9:D13"/>
    <mergeCell ref="A15:A16"/>
    <mergeCell ref="B15:B16"/>
    <mergeCell ref="C15:C16"/>
    <mergeCell ref="D15:D16"/>
    <mergeCell ref="H1:O2"/>
    <mergeCell ref="C3:I3"/>
    <mergeCell ref="B5:B6"/>
    <mergeCell ref="C5:C6"/>
    <mergeCell ref="D5:D6"/>
    <mergeCell ref="E5:G5"/>
    <mergeCell ref="H5:M5"/>
  </mergeCells>
  <pageMargins left="0.70866141732283472" right="0.70866141732283472" top="0.74803149606299213" bottom="0.74803149606299213" header="0.31496062992125984" footer="0.31496062992125984"/>
  <pageSetup paperSize="9" scale="76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>
      <selection activeCell="K4" sqref="K4:O4"/>
    </sheetView>
  </sheetViews>
  <sheetFormatPr defaultRowHeight="15"/>
  <cols>
    <col min="1" max="1" width="6.140625" style="1" customWidth="1"/>
    <col min="2" max="2" width="15.42578125" style="1" customWidth="1"/>
    <col min="3" max="4" width="24.28515625" style="1" customWidth="1"/>
    <col min="5" max="5" width="6.7109375" style="1" customWidth="1"/>
    <col min="6" max="6" width="5.140625" style="1" customWidth="1"/>
    <col min="7" max="7" width="15.5703125" style="13" customWidth="1"/>
    <col min="8" max="8" width="14.42578125" style="1" customWidth="1"/>
    <col min="9" max="9" width="14" style="7" customWidth="1"/>
    <col min="10" max="10" width="16.5703125" style="6" customWidth="1"/>
    <col min="11" max="11" width="14.28515625" style="7" customWidth="1"/>
    <col min="12" max="12" width="4" style="1" hidden="1" customWidth="1"/>
    <col min="13" max="14" width="0.140625" style="1" hidden="1" customWidth="1"/>
    <col min="15" max="15" width="14" style="10" customWidth="1"/>
    <col min="16" max="16384" width="9.140625" style="1"/>
  </cols>
  <sheetData>
    <row r="1" spans="1:15" ht="15" customHeight="1">
      <c r="A1" s="27" t="s">
        <v>94</v>
      </c>
      <c r="B1" s="27"/>
      <c r="C1" s="27"/>
      <c r="D1" s="27"/>
      <c r="E1" s="27"/>
      <c r="F1" s="27"/>
      <c r="G1" s="27"/>
      <c r="H1" s="99" t="s">
        <v>95</v>
      </c>
      <c r="I1" s="100"/>
      <c r="J1" s="100"/>
      <c r="K1" s="100"/>
      <c r="L1" s="100"/>
      <c r="M1" s="100"/>
      <c r="N1" s="100"/>
      <c r="O1" s="100"/>
    </row>
    <row r="2" spans="1:15" ht="49.5" customHeight="1">
      <c r="A2" s="27"/>
      <c r="B2" s="27"/>
      <c r="C2" s="27"/>
      <c r="D2" s="27"/>
      <c r="E2" s="27"/>
      <c r="F2" s="27"/>
      <c r="G2" s="27"/>
      <c r="H2" s="100"/>
      <c r="I2" s="100"/>
      <c r="J2" s="100"/>
      <c r="K2" s="100"/>
      <c r="L2" s="100"/>
      <c r="M2" s="100"/>
      <c r="N2" s="100"/>
      <c r="O2" s="100"/>
    </row>
    <row r="3" spans="1:15" ht="94.5" customHeight="1">
      <c r="A3" s="27"/>
      <c r="B3" s="27"/>
      <c r="C3" s="101" t="s">
        <v>96</v>
      </c>
      <c r="D3" s="102"/>
      <c r="E3" s="102"/>
      <c r="F3" s="102"/>
      <c r="G3" s="102"/>
      <c r="H3" s="102"/>
      <c r="I3" s="102"/>
      <c r="J3" s="49"/>
      <c r="K3" s="34"/>
      <c r="L3" s="49"/>
      <c r="M3" s="49"/>
      <c r="N3" s="29"/>
      <c r="O3" s="30" t="s">
        <v>87</v>
      </c>
    </row>
    <row r="4" spans="1:15" ht="16.5" thickBot="1">
      <c r="A4" s="25"/>
      <c r="B4" s="25"/>
      <c r="C4" s="25"/>
      <c r="D4" s="25"/>
      <c r="E4" s="25"/>
      <c r="F4" s="25"/>
      <c r="G4" s="26"/>
      <c r="H4" s="25"/>
      <c r="I4" s="43"/>
      <c r="J4" s="29"/>
      <c r="K4" s="31"/>
      <c r="L4" s="32"/>
      <c r="M4" s="32"/>
      <c r="N4" s="32"/>
      <c r="O4" s="30"/>
    </row>
    <row r="5" spans="1:15" s="2" customFormat="1" ht="14.25">
      <c r="A5" s="73"/>
      <c r="B5" s="105" t="s">
        <v>0</v>
      </c>
      <c r="C5" s="107" t="s">
        <v>1</v>
      </c>
      <c r="D5" s="107" t="s">
        <v>76</v>
      </c>
      <c r="E5" s="110" t="s">
        <v>3</v>
      </c>
      <c r="F5" s="111"/>
      <c r="G5" s="111"/>
      <c r="H5" s="110" t="s">
        <v>78</v>
      </c>
      <c r="I5" s="111"/>
      <c r="J5" s="111"/>
      <c r="K5" s="111"/>
      <c r="L5" s="111"/>
      <c r="M5" s="111"/>
      <c r="N5" s="74"/>
      <c r="O5" s="75"/>
    </row>
    <row r="6" spans="1:15" s="2" customFormat="1" ht="73.5" customHeight="1">
      <c r="A6" s="76" t="s">
        <v>6</v>
      </c>
      <c r="B6" s="106"/>
      <c r="C6" s="108"/>
      <c r="D6" s="109"/>
      <c r="E6" s="53" t="s">
        <v>2</v>
      </c>
      <c r="F6" s="53" t="s">
        <v>5</v>
      </c>
      <c r="G6" s="54" t="s">
        <v>4</v>
      </c>
      <c r="H6" s="51" t="s">
        <v>104</v>
      </c>
      <c r="I6" s="55" t="s">
        <v>97</v>
      </c>
      <c r="J6" s="51" t="s">
        <v>85</v>
      </c>
      <c r="K6" s="55" t="s">
        <v>77</v>
      </c>
      <c r="L6" s="50"/>
      <c r="M6" s="50"/>
      <c r="N6" s="50"/>
      <c r="O6" s="20" t="s">
        <v>79</v>
      </c>
    </row>
    <row r="7" spans="1:15" s="3" customFormat="1" ht="18" customHeight="1">
      <c r="A7" s="79">
        <v>1</v>
      </c>
      <c r="B7" s="80">
        <v>2</v>
      </c>
      <c r="C7" s="81">
        <v>3</v>
      </c>
      <c r="D7" s="82">
        <v>4</v>
      </c>
      <c r="E7" s="81">
        <v>5</v>
      </c>
      <c r="F7" s="81">
        <v>6</v>
      </c>
      <c r="G7" s="81">
        <v>7</v>
      </c>
      <c r="H7" s="81">
        <v>8</v>
      </c>
      <c r="I7" s="83">
        <v>9</v>
      </c>
      <c r="J7" s="81">
        <v>10</v>
      </c>
      <c r="K7" s="83">
        <v>11</v>
      </c>
      <c r="L7" s="81"/>
      <c r="M7" s="81"/>
      <c r="N7" s="81"/>
      <c r="O7" s="84">
        <v>11</v>
      </c>
    </row>
    <row r="8" spans="1:15" ht="124.5" customHeight="1">
      <c r="A8" s="77">
        <v>1</v>
      </c>
      <c r="B8" s="63" t="s">
        <v>86</v>
      </c>
      <c r="C8" s="56" t="s">
        <v>102</v>
      </c>
      <c r="D8" s="58" t="s">
        <v>58</v>
      </c>
      <c r="E8" s="56" t="s">
        <v>7</v>
      </c>
      <c r="F8" s="56" t="s">
        <v>7</v>
      </c>
      <c r="G8" s="59" t="s">
        <v>7</v>
      </c>
      <c r="H8" s="60">
        <v>3917.8346099999999</v>
      </c>
      <c r="I8" s="61">
        <f>I9+I15+I17+I23+I29+I35+I39+I44+I62</f>
        <v>4488.3383399999993</v>
      </c>
      <c r="J8" s="62">
        <f>I8</f>
        <v>4488.3383399999993</v>
      </c>
      <c r="K8" s="61">
        <f>K9+K15+K17+K23+K29+K35+K39+K44+K62</f>
        <v>2534.2690299999999</v>
      </c>
      <c r="L8" s="52"/>
      <c r="M8" s="52"/>
      <c r="N8" s="52"/>
      <c r="O8" s="78">
        <f>K8/J8*100</f>
        <v>56.463413362014961</v>
      </c>
    </row>
    <row r="9" spans="1:15">
      <c r="A9" s="91"/>
      <c r="B9" s="103" t="s">
        <v>60</v>
      </c>
      <c r="C9" s="112" t="s">
        <v>70</v>
      </c>
      <c r="D9" s="98" t="s">
        <v>58</v>
      </c>
      <c r="E9" s="48">
        <v>622</v>
      </c>
      <c r="F9" s="48" t="s">
        <v>7</v>
      </c>
      <c r="G9" s="64" t="s">
        <v>7</v>
      </c>
      <c r="H9" s="87">
        <f>H10+H11+H13+H12+H14</f>
        <v>1371.0241000000001</v>
      </c>
      <c r="I9" s="65">
        <f>I10+I11+I13+I12+I14</f>
        <v>1549.1966199999999</v>
      </c>
      <c r="J9" s="66">
        <f>I9</f>
        <v>1549.1966199999999</v>
      </c>
      <c r="K9" s="18">
        <f>K10+K11+K13+K12</f>
        <v>1112.92454</v>
      </c>
      <c r="L9" s="52">
        <f>L10+L11+L13+L12</f>
        <v>0</v>
      </c>
      <c r="M9" s="52">
        <f>M10+M11+M13+M12</f>
        <v>0</v>
      </c>
      <c r="N9" s="52">
        <f>N10+N11+N13+N12</f>
        <v>0</v>
      </c>
      <c r="O9" s="20">
        <f t="shared" ref="O9:O57" si="0">K9/J9*100</f>
        <v>71.838817980380057</v>
      </c>
    </row>
    <row r="10" spans="1:15" ht="15.75">
      <c r="A10" s="91"/>
      <c r="B10" s="89"/>
      <c r="C10" s="98"/>
      <c r="D10" s="98"/>
      <c r="E10" s="47">
        <v>622</v>
      </c>
      <c r="F10" s="4" t="s">
        <v>8</v>
      </c>
      <c r="G10" s="14" t="s">
        <v>9</v>
      </c>
      <c r="H10" s="4" t="s">
        <v>105</v>
      </c>
      <c r="I10" s="88">
        <v>616.4</v>
      </c>
      <c r="J10" s="67">
        <f>I10</f>
        <v>616.4</v>
      </c>
      <c r="K10" s="44" t="s">
        <v>134</v>
      </c>
      <c r="L10" s="52"/>
      <c r="M10" s="52"/>
      <c r="N10" s="52"/>
      <c r="O10" s="11">
        <f>K10/J10*100</f>
        <v>76.503911421155095</v>
      </c>
    </row>
    <row r="11" spans="1:15" ht="15.75">
      <c r="A11" s="91"/>
      <c r="B11" s="89"/>
      <c r="C11" s="98"/>
      <c r="D11" s="98"/>
      <c r="E11" s="47">
        <v>622</v>
      </c>
      <c r="F11" s="4" t="s">
        <v>10</v>
      </c>
      <c r="G11" s="14" t="s">
        <v>11</v>
      </c>
      <c r="H11" s="4" t="s">
        <v>106</v>
      </c>
      <c r="I11" s="88">
        <v>931.79661999999996</v>
      </c>
      <c r="J11" s="67">
        <f t="shared" ref="J11:J60" si="1">I11</f>
        <v>931.79661999999996</v>
      </c>
      <c r="K11" s="9" t="s">
        <v>135</v>
      </c>
      <c r="L11" s="52"/>
      <c r="M11" s="52"/>
      <c r="N11" s="52"/>
      <c r="O11" s="11">
        <f t="shared" si="0"/>
        <v>68.829872982368187</v>
      </c>
    </row>
    <row r="12" spans="1:15" ht="15.75">
      <c r="A12" s="91"/>
      <c r="B12" s="89"/>
      <c r="C12" s="98"/>
      <c r="D12" s="98"/>
      <c r="E12" s="47">
        <v>622</v>
      </c>
      <c r="F12" s="4" t="s">
        <v>10</v>
      </c>
      <c r="G12" s="14" t="s">
        <v>12</v>
      </c>
      <c r="H12" s="4" t="s">
        <v>56</v>
      </c>
      <c r="I12" s="44" t="s">
        <v>56</v>
      </c>
      <c r="J12" s="36" t="str">
        <f t="shared" si="1"/>
        <v>1</v>
      </c>
      <c r="K12" s="35">
        <v>0</v>
      </c>
      <c r="L12" s="52"/>
      <c r="M12" s="52"/>
      <c r="N12" s="52"/>
      <c r="O12" s="11">
        <f>K12/J12*100</f>
        <v>0</v>
      </c>
    </row>
    <row r="13" spans="1:15" ht="27" customHeight="1">
      <c r="A13" s="91"/>
      <c r="B13" s="89"/>
      <c r="C13" s="98"/>
      <c r="D13" s="98"/>
      <c r="E13" s="47">
        <v>622</v>
      </c>
      <c r="F13" s="4" t="s">
        <v>10</v>
      </c>
      <c r="G13" s="14" t="s">
        <v>84</v>
      </c>
      <c r="H13" s="4" t="s">
        <v>57</v>
      </c>
      <c r="I13" s="44" t="s">
        <v>57</v>
      </c>
      <c r="J13" s="36" t="str">
        <f t="shared" si="1"/>
        <v>0</v>
      </c>
      <c r="K13" s="35">
        <v>0</v>
      </c>
      <c r="L13" s="52"/>
      <c r="M13" s="52"/>
      <c r="N13" s="52"/>
      <c r="O13" s="11">
        <v>0</v>
      </c>
    </row>
    <row r="14" spans="1:15" ht="27" customHeight="1">
      <c r="A14" s="46"/>
      <c r="B14" s="48"/>
      <c r="C14" s="47"/>
      <c r="D14" s="47"/>
      <c r="E14" s="47">
        <v>622</v>
      </c>
      <c r="F14" s="4" t="s">
        <v>54</v>
      </c>
      <c r="G14" s="14" t="s">
        <v>101</v>
      </c>
      <c r="H14" s="4" t="s">
        <v>57</v>
      </c>
      <c r="I14" s="44" t="s">
        <v>57</v>
      </c>
      <c r="J14" s="36" t="str">
        <f t="shared" si="1"/>
        <v>0</v>
      </c>
      <c r="K14" s="35">
        <v>0</v>
      </c>
      <c r="L14" s="52"/>
      <c r="M14" s="52"/>
      <c r="N14" s="52"/>
      <c r="O14" s="11">
        <v>0</v>
      </c>
    </row>
    <row r="15" spans="1:15">
      <c r="A15" s="104"/>
      <c r="B15" s="103" t="s">
        <v>61</v>
      </c>
      <c r="C15" s="112" t="s">
        <v>71</v>
      </c>
      <c r="D15" s="98" t="s">
        <v>58</v>
      </c>
      <c r="E15" s="47">
        <v>622</v>
      </c>
      <c r="F15" s="47" t="s">
        <v>7</v>
      </c>
      <c r="G15" s="42" t="s">
        <v>7</v>
      </c>
      <c r="H15" s="38" t="str">
        <f>H16</f>
        <v>104,8</v>
      </c>
      <c r="I15" s="67" t="str">
        <f>I16</f>
        <v>104,8</v>
      </c>
      <c r="J15" s="36" t="str">
        <f t="shared" si="1"/>
        <v>104,8</v>
      </c>
      <c r="K15" s="68">
        <f>K16</f>
        <v>77.012090000000001</v>
      </c>
      <c r="L15" s="52"/>
      <c r="M15" s="52"/>
      <c r="N15" s="52"/>
      <c r="O15" s="11">
        <f t="shared" si="0"/>
        <v>73.484818702290085</v>
      </c>
    </row>
    <row r="16" spans="1:15" ht="116.25" customHeight="1">
      <c r="A16" s="91"/>
      <c r="B16" s="89"/>
      <c r="C16" s="98"/>
      <c r="D16" s="98"/>
      <c r="E16" s="47">
        <v>622</v>
      </c>
      <c r="F16" s="4" t="s">
        <v>13</v>
      </c>
      <c r="G16" s="14" t="s">
        <v>14</v>
      </c>
      <c r="H16" s="4" t="s">
        <v>107</v>
      </c>
      <c r="I16" s="44" t="s">
        <v>107</v>
      </c>
      <c r="J16" s="36" t="str">
        <f t="shared" si="1"/>
        <v>104,8</v>
      </c>
      <c r="K16" s="35">
        <v>77.012090000000001</v>
      </c>
      <c r="L16" s="52"/>
      <c r="M16" s="52"/>
      <c r="N16" s="52"/>
      <c r="O16" s="11">
        <f t="shared" si="0"/>
        <v>73.484818702290085</v>
      </c>
    </row>
    <row r="17" spans="1:15">
      <c r="A17" s="91"/>
      <c r="B17" s="89" t="s">
        <v>62</v>
      </c>
      <c r="C17" s="115" t="s">
        <v>72</v>
      </c>
      <c r="D17" s="98" t="s">
        <v>58</v>
      </c>
      <c r="E17" s="48">
        <v>622</v>
      </c>
      <c r="F17" s="16" t="s">
        <v>7</v>
      </c>
      <c r="G17" s="64" t="s">
        <v>7</v>
      </c>
      <c r="H17" s="37">
        <f>H18+H19+H20+H21+H22</f>
        <v>197.74</v>
      </c>
      <c r="I17" s="18">
        <f t="shared" ref="I17:N17" si="2">I18+I19+I20+I21+I22</f>
        <v>152</v>
      </c>
      <c r="J17" s="66">
        <f t="shared" si="1"/>
        <v>152</v>
      </c>
      <c r="K17" s="18">
        <f t="shared" si="2"/>
        <v>93.494870000000006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20">
        <f>K17/J17*100</f>
        <v>61.509782894736844</v>
      </c>
    </row>
    <row r="18" spans="1:15" ht="15.75">
      <c r="A18" s="91"/>
      <c r="B18" s="89"/>
      <c r="C18" s="98"/>
      <c r="D18" s="98"/>
      <c r="E18" s="47">
        <v>622</v>
      </c>
      <c r="F18" s="4" t="s">
        <v>16</v>
      </c>
      <c r="G18" s="14" t="s">
        <v>15</v>
      </c>
      <c r="H18" s="4" t="s">
        <v>108</v>
      </c>
      <c r="I18" s="44" t="s">
        <v>123</v>
      </c>
      <c r="J18" s="36" t="str">
        <f t="shared" si="1"/>
        <v>150</v>
      </c>
      <c r="K18" s="35">
        <v>93.494870000000006</v>
      </c>
      <c r="L18" s="52"/>
      <c r="M18" s="52"/>
      <c r="N18" s="52"/>
      <c r="O18" s="11">
        <f>K18/J18*100</f>
        <v>62.329913333333344</v>
      </c>
    </row>
    <row r="19" spans="1:15" ht="15.75">
      <c r="A19" s="91"/>
      <c r="B19" s="89"/>
      <c r="C19" s="98"/>
      <c r="D19" s="98"/>
      <c r="E19" s="47">
        <v>622</v>
      </c>
      <c r="F19" s="4"/>
      <c r="G19" s="14"/>
      <c r="H19" s="4" t="s">
        <v>57</v>
      </c>
      <c r="I19" s="44" t="s">
        <v>57</v>
      </c>
      <c r="J19" s="67" t="str">
        <f t="shared" si="1"/>
        <v>0</v>
      </c>
      <c r="K19" s="35">
        <v>0</v>
      </c>
      <c r="L19" s="52"/>
      <c r="M19" s="52"/>
      <c r="N19" s="52"/>
      <c r="O19" s="11">
        <v>0</v>
      </c>
    </row>
    <row r="20" spans="1:15" ht="15.75">
      <c r="A20" s="91"/>
      <c r="B20" s="89"/>
      <c r="C20" s="98"/>
      <c r="D20" s="98"/>
      <c r="E20" s="47">
        <v>622</v>
      </c>
      <c r="F20" s="4" t="s">
        <v>75</v>
      </c>
      <c r="G20" s="14" t="s">
        <v>17</v>
      </c>
      <c r="H20" s="4" t="s">
        <v>56</v>
      </c>
      <c r="I20" s="44" t="s">
        <v>56</v>
      </c>
      <c r="J20" s="36" t="str">
        <f t="shared" si="1"/>
        <v>1</v>
      </c>
      <c r="K20" s="35">
        <v>0</v>
      </c>
      <c r="L20" s="52"/>
      <c r="M20" s="52"/>
      <c r="N20" s="52"/>
      <c r="O20" s="11">
        <f t="shared" si="0"/>
        <v>0</v>
      </c>
    </row>
    <row r="21" spans="1:15" ht="206.25" customHeight="1">
      <c r="A21" s="91"/>
      <c r="B21" s="89"/>
      <c r="C21" s="98"/>
      <c r="D21" s="98"/>
      <c r="E21" s="47">
        <v>622</v>
      </c>
      <c r="F21" s="4" t="s">
        <v>75</v>
      </c>
      <c r="G21" s="14" t="s">
        <v>18</v>
      </c>
      <c r="H21" s="4" t="s">
        <v>56</v>
      </c>
      <c r="I21" s="44" t="s">
        <v>56</v>
      </c>
      <c r="J21" s="36" t="str">
        <f t="shared" si="1"/>
        <v>1</v>
      </c>
      <c r="K21" s="35">
        <v>0</v>
      </c>
      <c r="L21" s="52"/>
      <c r="M21" s="52"/>
      <c r="N21" s="52"/>
      <c r="O21" s="11">
        <f t="shared" si="0"/>
        <v>0</v>
      </c>
    </row>
    <row r="22" spans="1:15" ht="15.75">
      <c r="A22" s="104"/>
      <c r="B22" s="89" t="s">
        <v>63</v>
      </c>
      <c r="C22" s="113" t="s">
        <v>74</v>
      </c>
      <c r="D22" s="98" t="s">
        <v>59</v>
      </c>
      <c r="E22" s="47">
        <v>622</v>
      </c>
      <c r="F22" s="4" t="s">
        <v>75</v>
      </c>
      <c r="G22" s="14" t="s">
        <v>82</v>
      </c>
      <c r="H22" s="4"/>
      <c r="I22" s="44" t="s">
        <v>57</v>
      </c>
      <c r="J22" s="36" t="str">
        <f t="shared" si="1"/>
        <v>0</v>
      </c>
      <c r="K22" s="35">
        <v>0</v>
      </c>
      <c r="L22" s="52"/>
      <c r="M22" s="52"/>
      <c r="N22" s="52"/>
      <c r="O22" s="11">
        <v>0</v>
      </c>
    </row>
    <row r="23" spans="1:15">
      <c r="A23" s="91"/>
      <c r="B23" s="89"/>
      <c r="C23" s="114"/>
      <c r="D23" s="98"/>
      <c r="E23" s="47">
        <v>622</v>
      </c>
      <c r="F23" s="4" t="s">
        <v>7</v>
      </c>
      <c r="G23" s="42" t="s">
        <v>7</v>
      </c>
      <c r="H23" s="4">
        <f>H24+H25+H26+H27+H28</f>
        <v>246.91261</v>
      </c>
      <c r="I23" s="68">
        <f>I24+I25+I26+I27+I28</f>
        <v>310.00115999999997</v>
      </c>
      <c r="J23" s="36">
        <f t="shared" si="1"/>
        <v>310.00115999999997</v>
      </c>
      <c r="K23" s="44">
        <f>K24+K25+K26+K27+K28</f>
        <v>255.10186999999999</v>
      </c>
      <c r="L23" s="52"/>
      <c r="M23" s="52"/>
      <c r="N23" s="52"/>
      <c r="O23" s="11">
        <f>K23/J23*100</f>
        <v>82.290617880268584</v>
      </c>
    </row>
    <row r="24" spans="1:15" ht="15.75">
      <c r="A24" s="91"/>
      <c r="B24" s="89"/>
      <c r="C24" s="114"/>
      <c r="D24" s="98"/>
      <c r="E24" s="47">
        <v>622</v>
      </c>
      <c r="F24" s="4" t="s">
        <v>19</v>
      </c>
      <c r="G24" s="14" t="s">
        <v>20</v>
      </c>
      <c r="H24" s="4" t="s">
        <v>109</v>
      </c>
      <c r="I24" s="44" t="s">
        <v>139</v>
      </c>
      <c r="J24" s="36" t="str">
        <f t="shared" si="1"/>
        <v xml:space="preserve">202,91455 </v>
      </c>
      <c r="K24" s="44" t="s">
        <v>136</v>
      </c>
      <c r="L24" s="52"/>
      <c r="M24" s="52"/>
      <c r="N24" s="52"/>
      <c r="O24" s="11">
        <f t="shared" si="0"/>
        <v>84.602114535404183</v>
      </c>
    </row>
    <row r="25" spans="1:15" ht="15.75">
      <c r="A25" s="91"/>
      <c r="B25" s="89"/>
      <c r="C25" s="114"/>
      <c r="D25" s="98"/>
      <c r="E25" s="47">
        <v>622</v>
      </c>
      <c r="F25" s="4" t="s">
        <v>19</v>
      </c>
      <c r="G25" s="14" t="s">
        <v>21</v>
      </c>
      <c r="H25" s="4" t="s">
        <v>110</v>
      </c>
      <c r="I25" s="44" t="s">
        <v>140</v>
      </c>
      <c r="J25" s="36" t="str">
        <f t="shared" si="1"/>
        <v xml:space="preserve">107,08661 </v>
      </c>
      <c r="K25" s="35">
        <v>83.431870000000004</v>
      </c>
      <c r="L25" s="52"/>
      <c r="M25" s="52"/>
      <c r="N25" s="52"/>
      <c r="O25" s="11">
        <f t="shared" si="0"/>
        <v>77.910646345047255</v>
      </c>
    </row>
    <row r="26" spans="1:15" ht="15.75">
      <c r="A26" s="91"/>
      <c r="B26" s="89"/>
      <c r="C26" s="114"/>
      <c r="D26" s="98"/>
      <c r="E26" s="47">
        <v>622</v>
      </c>
      <c r="F26" s="4" t="s">
        <v>19</v>
      </c>
      <c r="G26" s="14" t="s">
        <v>22</v>
      </c>
      <c r="H26" s="4" t="s">
        <v>57</v>
      </c>
      <c r="I26" s="44" t="s">
        <v>57</v>
      </c>
      <c r="J26" s="36" t="str">
        <f t="shared" si="1"/>
        <v>0</v>
      </c>
      <c r="K26" s="35">
        <v>0</v>
      </c>
      <c r="L26" s="52"/>
      <c r="M26" s="52"/>
      <c r="N26" s="52"/>
      <c r="O26" s="11">
        <v>0</v>
      </c>
    </row>
    <row r="27" spans="1:15" ht="15.75">
      <c r="A27" s="91"/>
      <c r="B27" s="89"/>
      <c r="C27" s="114"/>
      <c r="D27" s="98"/>
      <c r="E27" s="47">
        <v>622</v>
      </c>
      <c r="F27" s="4" t="s">
        <v>19</v>
      </c>
      <c r="G27" s="14" t="s">
        <v>23</v>
      </c>
      <c r="H27" s="4"/>
      <c r="I27" s="44"/>
      <c r="J27" s="36">
        <f t="shared" si="1"/>
        <v>0</v>
      </c>
      <c r="K27" s="35"/>
      <c r="L27" s="52"/>
      <c r="M27" s="52"/>
      <c r="N27" s="52"/>
      <c r="O27" s="11">
        <v>0</v>
      </c>
    </row>
    <row r="28" spans="1:15" ht="15.75">
      <c r="A28" s="91"/>
      <c r="B28" s="89" t="s">
        <v>64</v>
      </c>
      <c r="C28" s="115" t="s">
        <v>73</v>
      </c>
      <c r="D28" s="98" t="s">
        <v>58</v>
      </c>
      <c r="E28" s="47">
        <v>622</v>
      </c>
      <c r="F28" s="4" t="s">
        <v>19</v>
      </c>
      <c r="G28" s="14" t="s">
        <v>81</v>
      </c>
      <c r="H28" s="4" t="s">
        <v>57</v>
      </c>
      <c r="I28" s="44" t="s">
        <v>57</v>
      </c>
      <c r="J28" s="36" t="str">
        <f t="shared" si="1"/>
        <v>0</v>
      </c>
      <c r="K28" s="35">
        <v>0</v>
      </c>
      <c r="L28" s="52"/>
      <c r="M28" s="52"/>
      <c r="N28" s="52"/>
      <c r="O28" s="11">
        <v>0</v>
      </c>
    </row>
    <row r="29" spans="1:15">
      <c r="A29" s="91"/>
      <c r="B29" s="89"/>
      <c r="C29" s="98"/>
      <c r="D29" s="98"/>
      <c r="E29" s="48">
        <v>622</v>
      </c>
      <c r="F29" s="16" t="s">
        <v>7</v>
      </c>
      <c r="G29" s="17" t="s">
        <v>7</v>
      </c>
      <c r="H29" s="16">
        <f>H30+H31+H32+H33+H34</f>
        <v>6</v>
      </c>
      <c r="I29" s="18">
        <f>I30+I31+I32+I33+I34</f>
        <v>6</v>
      </c>
      <c r="J29" s="37">
        <f t="shared" si="1"/>
        <v>6</v>
      </c>
      <c r="K29" s="18">
        <f>K30+K31+K32+K33+K34</f>
        <v>0</v>
      </c>
      <c r="L29" s="52"/>
      <c r="M29" s="52"/>
      <c r="N29" s="52"/>
      <c r="O29" s="20">
        <v>0</v>
      </c>
    </row>
    <row r="30" spans="1:15" ht="15.75">
      <c r="A30" s="91"/>
      <c r="B30" s="89"/>
      <c r="C30" s="98"/>
      <c r="D30" s="98"/>
      <c r="E30" s="47">
        <v>622</v>
      </c>
      <c r="F30" s="4" t="s">
        <v>28</v>
      </c>
      <c r="G30" s="14" t="s">
        <v>24</v>
      </c>
      <c r="H30" s="4"/>
      <c r="I30" s="44"/>
      <c r="J30" s="36">
        <f t="shared" si="1"/>
        <v>0</v>
      </c>
      <c r="K30" s="35"/>
      <c r="L30" s="52"/>
      <c r="M30" s="52"/>
      <c r="N30" s="52"/>
      <c r="O30" s="11">
        <v>0</v>
      </c>
    </row>
    <row r="31" spans="1:15" ht="15.75">
      <c r="A31" s="91"/>
      <c r="B31" s="89"/>
      <c r="C31" s="98"/>
      <c r="D31" s="98"/>
      <c r="E31" s="47">
        <v>622</v>
      </c>
      <c r="F31" s="4" t="s">
        <v>28</v>
      </c>
      <c r="G31" s="14" t="s">
        <v>25</v>
      </c>
      <c r="H31" s="4"/>
      <c r="I31" s="44"/>
      <c r="J31" s="36">
        <f t="shared" si="1"/>
        <v>0</v>
      </c>
      <c r="K31" s="35"/>
      <c r="L31" s="52"/>
      <c r="M31" s="52"/>
      <c r="N31" s="52"/>
      <c r="O31" s="11">
        <v>0</v>
      </c>
    </row>
    <row r="32" spans="1:15" ht="15.75">
      <c r="A32" s="91"/>
      <c r="B32" s="89"/>
      <c r="C32" s="98"/>
      <c r="D32" s="98"/>
      <c r="E32" s="47">
        <v>622</v>
      </c>
      <c r="F32" s="4" t="s">
        <v>28</v>
      </c>
      <c r="G32" s="14" t="s">
        <v>26</v>
      </c>
      <c r="H32" s="4"/>
      <c r="I32" s="44"/>
      <c r="J32" s="36">
        <f t="shared" si="1"/>
        <v>0</v>
      </c>
      <c r="K32" s="35"/>
      <c r="L32" s="52"/>
      <c r="M32" s="52"/>
      <c r="N32" s="52"/>
      <c r="O32" s="11">
        <v>0</v>
      </c>
    </row>
    <row r="33" spans="1:15" ht="66" customHeight="1">
      <c r="A33" s="91"/>
      <c r="B33" s="89"/>
      <c r="C33" s="98"/>
      <c r="D33" s="98"/>
      <c r="E33" s="47">
        <v>622</v>
      </c>
      <c r="F33" s="4" t="s">
        <v>28</v>
      </c>
      <c r="G33" s="14" t="s">
        <v>27</v>
      </c>
      <c r="H33" s="4" t="s">
        <v>57</v>
      </c>
      <c r="I33" s="44" t="s">
        <v>57</v>
      </c>
      <c r="J33" s="36" t="str">
        <f t="shared" si="1"/>
        <v>0</v>
      </c>
      <c r="K33" s="35">
        <v>0</v>
      </c>
      <c r="L33" s="52"/>
      <c r="M33" s="52"/>
      <c r="N33" s="52"/>
      <c r="O33" s="11">
        <v>0</v>
      </c>
    </row>
    <row r="34" spans="1:15" ht="15.75">
      <c r="A34" s="104"/>
      <c r="B34" s="89" t="s">
        <v>65</v>
      </c>
      <c r="C34" s="115" t="s">
        <v>69</v>
      </c>
      <c r="D34" s="98" t="s">
        <v>58</v>
      </c>
      <c r="E34" s="47">
        <v>622</v>
      </c>
      <c r="F34" s="4" t="s">
        <v>28</v>
      </c>
      <c r="G34" s="14" t="s">
        <v>98</v>
      </c>
      <c r="H34" s="4" t="s">
        <v>111</v>
      </c>
      <c r="I34" s="44" t="s">
        <v>111</v>
      </c>
      <c r="J34" s="36" t="str">
        <f t="shared" si="1"/>
        <v>6</v>
      </c>
      <c r="K34" s="35">
        <v>0</v>
      </c>
      <c r="L34" s="52"/>
      <c r="M34" s="52"/>
      <c r="N34" s="52"/>
      <c r="O34" s="11">
        <v>0</v>
      </c>
    </row>
    <row r="35" spans="1:15">
      <c r="A35" s="91"/>
      <c r="B35" s="89"/>
      <c r="C35" s="98"/>
      <c r="D35" s="98"/>
      <c r="E35" s="48">
        <v>622</v>
      </c>
      <c r="F35" s="16" t="s">
        <v>7</v>
      </c>
      <c r="G35" s="17" t="s">
        <v>7</v>
      </c>
      <c r="H35" s="16">
        <f>H36+H37+H38</f>
        <v>0</v>
      </c>
      <c r="I35" s="18">
        <f>I36+I37+I38</f>
        <v>0</v>
      </c>
      <c r="J35" s="37">
        <f t="shared" si="1"/>
        <v>0</v>
      </c>
      <c r="K35" s="18">
        <f>K36+K37+K38</f>
        <v>0</v>
      </c>
      <c r="L35" s="52"/>
      <c r="M35" s="52"/>
      <c r="N35" s="52"/>
      <c r="O35" s="20" t="s">
        <v>57</v>
      </c>
    </row>
    <row r="36" spans="1:15" ht="15.75">
      <c r="A36" s="91"/>
      <c r="B36" s="89"/>
      <c r="C36" s="98"/>
      <c r="D36" s="98"/>
      <c r="E36" s="47">
        <v>622</v>
      </c>
      <c r="F36" s="4" t="s">
        <v>35</v>
      </c>
      <c r="G36" s="14" t="s">
        <v>29</v>
      </c>
      <c r="H36" s="4"/>
      <c r="I36" s="44"/>
      <c r="J36" s="36">
        <f t="shared" si="1"/>
        <v>0</v>
      </c>
      <c r="K36" s="35"/>
      <c r="L36" s="52"/>
      <c r="M36" s="52"/>
      <c r="N36" s="52"/>
      <c r="O36" s="11">
        <v>0</v>
      </c>
    </row>
    <row r="37" spans="1:15" ht="36.75" customHeight="1">
      <c r="A37" s="91"/>
      <c r="B37" s="89"/>
      <c r="C37" s="98"/>
      <c r="D37" s="98"/>
      <c r="E37" s="47">
        <v>622</v>
      </c>
      <c r="F37" s="4" t="s">
        <v>35</v>
      </c>
      <c r="G37" s="14" t="s">
        <v>30</v>
      </c>
      <c r="H37" s="4" t="s">
        <v>57</v>
      </c>
      <c r="I37" s="44" t="s">
        <v>57</v>
      </c>
      <c r="J37" s="36" t="str">
        <f t="shared" si="1"/>
        <v>0</v>
      </c>
      <c r="K37" s="35">
        <v>0</v>
      </c>
      <c r="L37" s="52"/>
      <c r="M37" s="52"/>
      <c r="N37" s="52"/>
      <c r="O37" s="11">
        <v>0</v>
      </c>
    </row>
    <row r="38" spans="1:15" ht="15.75" customHeight="1">
      <c r="A38" s="91"/>
      <c r="B38" s="89" t="s">
        <v>66</v>
      </c>
      <c r="C38" s="115" t="s">
        <v>68</v>
      </c>
      <c r="D38" s="98" t="s">
        <v>58</v>
      </c>
      <c r="E38" s="47">
        <v>622</v>
      </c>
      <c r="F38" s="4" t="s">
        <v>35</v>
      </c>
      <c r="G38" s="14" t="s">
        <v>31</v>
      </c>
      <c r="H38" s="4" t="s">
        <v>57</v>
      </c>
      <c r="I38" s="44" t="s">
        <v>57</v>
      </c>
      <c r="J38" s="36">
        <v>0</v>
      </c>
      <c r="K38" s="35">
        <v>0</v>
      </c>
      <c r="L38" s="52"/>
      <c r="M38" s="52"/>
      <c r="N38" s="52"/>
      <c r="O38" s="11">
        <v>0</v>
      </c>
    </row>
    <row r="39" spans="1:15">
      <c r="A39" s="92"/>
      <c r="B39" s="90"/>
      <c r="C39" s="115"/>
      <c r="D39" s="90"/>
      <c r="E39" s="48">
        <v>622</v>
      </c>
      <c r="F39" s="16" t="s">
        <v>7</v>
      </c>
      <c r="G39" s="17" t="s">
        <v>7</v>
      </c>
      <c r="H39" s="16">
        <f t="shared" ref="H39:N39" si="3">H40+H41+H42+H43</f>
        <v>47.18</v>
      </c>
      <c r="I39" s="18">
        <f t="shared" si="3"/>
        <v>281.56265999999999</v>
      </c>
      <c r="J39" s="37">
        <f t="shared" si="1"/>
        <v>281.56265999999999</v>
      </c>
      <c r="K39" s="18">
        <f t="shared" si="3"/>
        <v>234.29876000000002</v>
      </c>
      <c r="L39" s="52">
        <f t="shared" si="3"/>
        <v>0</v>
      </c>
      <c r="M39" s="52">
        <f t="shared" si="3"/>
        <v>0</v>
      </c>
      <c r="N39" s="52">
        <f t="shared" si="3"/>
        <v>0</v>
      </c>
      <c r="O39" s="20">
        <f t="shared" si="0"/>
        <v>83.213718750916769</v>
      </c>
    </row>
    <row r="40" spans="1:15" ht="15.75">
      <c r="A40" s="92"/>
      <c r="B40" s="90"/>
      <c r="C40" s="115"/>
      <c r="D40" s="90"/>
      <c r="E40" s="47">
        <v>622</v>
      </c>
      <c r="F40" s="4" t="s">
        <v>32</v>
      </c>
      <c r="G40" s="14" t="s">
        <v>33</v>
      </c>
      <c r="H40" s="4" t="s">
        <v>112</v>
      </c>
      <c r="I40" s="44" t="s">
        <v>137</v>
      </c>
      <c r="J40" s="36" t="str">
        <f t="shared" si="1"/>
        <v>250</v>
      </c>
      <c r="K40" s="35">
        <v>218.12342000000001</v>
      </c>
      <c r="L40" s="52"/>
      <c r="M40" s="52"/>
      <c r="N40" s="52"/>
      <c r="O40" s="11">
        <f t="shared" si="0"/>
        <v>87.249368000000004</v>
      </c>
    </row>
    <row r="41" spans="1:15" ht="22.5" customHeight="1">
      <c r="A41" s="92"/>
      <c r="B41" s="90"/>
      <c r="C41" s="115"/>
      <c r="D41" s="90"/>
      <c r="E41" s="47">
        <v>622</v>
      </c>
      <c r="F41" s="4" t="s">
        <v>32</v>
      </c>
      <c r="G41" s="14" t="s">
        <v>34</v>
      </c>
      <c r="H41" s="4" t="s">
        <v>56</v>
      </c>
      <c r="I41" s="44" t="s">
        <v>127</v>
      </c>
      <c r="J41" s="36" t="str">
        <f t="shared" si="1"/>
        <v>6,56266</v>
      </c>
      <c r="K41" s="44" t="s">
        <v>127</v>
      </c>
      <c r="L41" s="52"/>
      <c r="M41" s="52"/>
      <c r="N41" s="52"/>
      <c r="O41" s="11">
        <f t="shared" si="0"/>
        <v>100</v>
      </c>
    </row>
    <row r="42" spans="1:15" ht="15.75">
      <c r="A42" s="92"/>
      <c r="B42" s="90"/>
      <c r="C42" s="116"/>
      <c r="D42" s="90"/>
      <c r="E42" s="47">
        <v>622</v>
      </c>
      <c r="F42" s="4" t="s">
        <v>32</v>
      </c>
      <c r="G42" s="14" t="s">
        <v>83</v>
      </c>
      <c r="H42" s="4" t="s">
        <v>56</v>
      </c>
      <c r="I42" s="44" t="s">
        <v>141</v>
      </c>
      <c r="J42" s="36" t="str">
        <f t="shared" si="1"/>
        <v>25</v>
      </c>
      <c r="K42" s="44" t="s">
        <v>138</v>
      </c>
      <c r="L42" s="52"/>
      <c r="M42" s="52"/>
      <c r="N42" s="52"/>
      <c r="O42" s="11">
        <f>K42/J42*100</f>
        <v>38.450719999999997</v>
      </c>
    </row>
    <row r="43" spans="1:15" ht="15.75">
      <c r="A43" s="92"/>
      <c r="B43" s="90"/>
      <c r="C43" s="116"/>
      <c r="D43" s="90"/>
      <c r="E43" s="47">
        <v>622</v>
      </c>
      <c r="F43" s="4" t="s">
        <v>32</v>
      </c>
      <c r="G43" s="14">
        <v>10075760</v>
      </c>
      <c r="H43" s="4" t="s">
        <v>57</v>
      </c>
      <c r="I43" s="44" t="s">
        <v>57</v>
      </c>
      <c r="J43" s="36" t="str">
        <f t="shared" si="1"/>
        <v>0</v>
      </c>
      <c r="K43" s="35">
        <v>0</v>
      </c>
      <c r="L43" s="52"/>
      <c r="M43" s="52"/>
      <c r="N43" s="52"/>
      <c r="O43" s="11">
        <v>0</v>
      </c>
    </row>
    <row r="44" spans="1:15">
      <c r="A44" s="91"/>
      <c r="B44" s="89" t="s">
        <v>67</v>
      </c>
      <c r="C44" s="95" t="s">
        <v>99</v>
      </c>
      <c r="D44" s="97" t="s">
        <v>58</v>
      </c>
      <c r="E44" s="48">
        <v>622</v>
      </c>
      <c r="F44" s="16" t="s">
        <v>7</v>
      </c>
      <c r="G44" s="17" t="s">
        <v>7</v>
      </c>
      <c r="H44" s="16">
        <f>H45+H46+H47+H48+H49+H50+H51+H52+H53+H54+H55+H56+H57+H58+H59+H60+H61</f>
        <v>1941.1778999999997</v>
      </c>
      <c r="I44" s="18">
        <f>I45+I46+I47+I48+I49+I50+I51+I52+I53+I54+I55+I56+I57+I58+I59+I60+I61</f>
        <v>2084.7778999999996</v>
      </c>
      <c r="J44" s="86">
        <f t="shared" si="1"/>
        <v>2084.7778999999996</v>
      </c>
      <c r="K44" s="18">
        <f>K45+K46+K47+K48+K49+K50+K51+K52+K53+K54+K55+K56+K57+K58+K59+K60+K61</f>
        <v>761.43690000000004</v>
      </c>
      <c r="L44" s="52"/>
      <c r="M44" s="52"/>
      <c r="N44" s="52"/>
      <c r="O44" s="20">
        <f>K44/J44*100</f>
        <v>36.523645996055507</v>
      </c>
    </row>
    <row r="45" spans="1:15" ht="15.75">
      <c r="A45" s="92"/>
      <c r="B45" s="90"/>
      <c r="C45" s="95"/>
      <c r="D45" s="97"/>
      <c r="E45" s="47">
        <v>622</v>
      </c>
      <c r="F45" s="4" t="s">
        <v>28</v>
      </c>
      <c r="G45" s="14" t="s">
        <v>36</v>
      </c>
      <c r="H45" s="38">
        <v>0</v>
      </c>
      <c r="I45" s="44" t="s">
        <v>57</v>
      </c>
      <c r="J45" s="36" t="str">
        <f t="shared" si="1"/>
        <v>0</v>
      </c>
      <c r="K45" s="44" t="s">
        <v>57</v>
      </c>
      <c r="L45" s="52"/>
      <c r="M45" s="52"/>
      <c r="N45" s="52"/>
      <c r="O45" s="11">
        <v>0</v>
      </c>
    </row>
    <row r="46" spans="1:15" ht="15.75">
      <c r="A46" s="92"/>
      <c r="B46" s="90"/>
      <c r="C46" s="95"/>
      <c r="D46" s="97"/>
      <c r="E46" s="47">
        <v>622</v>
      </c>
      <c r="F46" s="4" t="s">
        <v>28</v>
      </c>
      <c r="G46" s="69" t="s">
        <v>37</v>
      </c>
      <c r="H46" s="38">
        <v>11.475</v>
      </c>
      <c r="I46" s="44" t="s">
        <v>113</v>
      </c>
      <c r="J46" s="36" t="str">
        <f t="shared" si="1"/>
        <v>11,475</v>
      </c>
      <c r="K46" s="44" t="s">
        <v>113</v>
      </c>
      <c r="L46" s="52"/>
      <c r="M46" s="52"/>
      <c r="N46" s="52"/>
      <c r="O46" s="11">
        <f t="shared" si="0"/>
        <v>100</v>
      </c>
    </row>
    <row r="47" spans="1:15" ht="15.75">
      <c r="A47" s="92"/>
      <c r="B47" s="90"/>
      <c r="C47" s="95"/>
      <c r="D47" s="97"/>
      <c r="E47" s="47">
        <v>622</v>
      </c>
      <c r="F47" s="4" t="s">
        <v>51</v>
      </c>
      <c r="G47" s="69" t="s">
        <v>38</v>
      </c>
      <c r="H47" s="85">
        <v>1222.7819999999999</v>
      </c>
      <c r="I47" s="44">
        <v>1222.7819999999999</v>
      </c>
      <c r="J47" s="70">
        <f t="shared" si="1"/>
        <v>1222.7819999999999</v>
      </c>
      <c r="K47" s="35">
        <v>155</v>
      </c>
      <c r="L47" s="52"/>
      <c r="M47" s="52"/>
      <c r="N47" s="52"/>
      <c r="O47" s="11">
        <f t="shared" si="0"/>
        <v>12.676012568062008</v>
      </c>
    </row>
    <row r="48" spans="1:15" ht="15.75">
      <c r="A48" s="92"/>
      <c r="B48" s="90"/>
      <c r="C48" s="95"/>
      <c r="D48" s="97"/>
      <c r="E48" s="47">
        <v>622</v>
      </c>
      <c r="F48" s="4" t="s">
        <v>52</v>
      </c>
      <c r="G48" s="69" t="s">
        <v>88</v>
      </c>
      <c r="H48" s="38">
        <v>136.22300000000001</v>
      </c>
      <c r="I48" s="44">
        <v>136.22300000000001</v>
      </c>
      <c r="J48" s="70">
        <f t="shared" si="1"/>
        <v>136.22300000000001</v>
      </c>
      <c r="K48" s="71">
        <v>103</v>
      </c>
      <c r="L48" s="52"/>
      <c r="M48" s="52"/>
      <c r="N48" s="52"/>
      <c r="O48" s="11">
        <f t="shared" si="0"/>
        <v>75.611313801634068</v>
      </c>
    </row>
    <row r="49" spans="1:15" ht="15.75">
      <c r="A49" s="92"/>
      <c r="B49" s="90"/>
      <c r="C49" s="95"/>
      <c r="D49" s="97"/>
      <c r="E49" s="47">
        <v>622</v>
      </c>
      <c r="F49" s="4" t="s">
        <v>53</v>
      </c>
      <c r="G49" s="72" t="s">
        <v>39</v>
      </c>
      <c r="H49" s="38"/>
      <c r="I49" s="44"/>
      <c r="J49" s="36">
        <f t="shared" si="1"/>
        <v>0</v>
      </c>
      <c r="K49" s="35"/>
      <c r="L49" s="52"/>
      <c r="M49" s="52"/>
      <c r="N49" s="52"/>
      <c r="O49" s="11">
        <v>0</v>
      </c>
    </row>
    <row r="50" spans="1:15" ht="15.75">
      <c r="A50" s="92"/>
      <c r="B50" s="90"/>
      <c r="C50" s="95"/>
      <c r="D50" s="97"/>
      <c r="E50" s="47">
        <v>622</v>
      </c>
      <c r="F50" s="4" t="s">
        <v>80</v>
      </c>
      <c r="G50" s="69" t="s">
        <v>40</v>
      </c>
      <c r="H50" s="38">
        <v>1.0289999999999999</v>
      </c>
      <c r="I50" s="44">
        <v>1.0289999999999999</v>
      </c>
      <c r="J50" s="36">
        <f t="shared" si="1"/>
        <v>1.0289999999999999</v>
      </c>
      <c r="K50" s="35">
        <v>1.0289999999999999</v>
      </c>
      <c r="L50" s="52"/>
      <c r="M50" s="52"/>
      <c r="N50" s="52"/>
      <c r="O50" s="11">
        <f t="shared" si="0"/>
        <v>100</v>
      </c>
    </row>
    <row r="51" spans="1:15" ht="15.75">
      <c r="A51" s="92"/>
      <c r="B51" s="90"/>
      <c r="C51" s="95"/>
      <c r="D51" s="97"/>
      <c r="E51" s="47">
        <v>622</v>
      </c>
      <c r="F51" s="4" t="s">
        <v>54</v>
      </c>
      <c r="G51" s="69" t="s">
        <v>41</v>
      </c>
      <c r="H51" s="38">
        <v>26</v>
      </c>
      <c r="I51" s="44" t="s">
        <v>116</v>
      </c>
      <c r="J51" s="36" t="str">
        <f t="shared" si="1"/>
        <v>26</v>
      </c>
      <c r="K51" s="35">
        <v>26</v>
      </c>
      <c r="L51" s="52"/>
      <c r="M51" s="52"/>
      <c r="N51" s="52"/>
      <c r="O51" s="11">
        <f t="shared" si="0"/>
        <v>100</v>
      </c>
    </row>
    <row r="52" spans="1:15" ht="15.75">
      <c r="A52" s="92"/>
      <c r="B52" s="90"/>
      <c r="C52" s="95"/>
      <c r="D52" s="97"/>
      <c r="E52" s="47">
        <v>622</v>
      </c>
      <c r="F52" s="4" t="s">
        <v>52</v>
      </c>
      <c r="G52" s="69" t="s">
        <v>42</v>
      </c>
      <c r="H52" s="38">
        <v>122.336</v>
      </c>
      <c r="I52" s="44" t="s">
        <v>114</v>
      </c>
      <c r="J52" s="36" t="str">
        <f t="shared" si="1"/>
        <v>122,336</v>
      </c>
      <c r="K52" s="8">
        <v>92</v>
      </c>
      <c r="L52" s="52"/>
      <c r="M52" s="52"/>
      <c r="N52" s="52"/>
      <c r="O52" s="11">
        <f t="shared" si="0"/>
        <v>75.202720376667543</v>
      </c>
    </row>
    <row r="53" spans="1:15" ht="15.75">
      <c r="A53" s="92"/>
      <c r="B53" s="90"/>
      <c r="C53" s="95"/>
      <c r="D53" s="97"/>
      <c r="E53" s="47">
        <v>622</v>
      </c>
      <c r="F53" s="4" t="s">
        <v>10</v>
      </c>
      <c r="G53" s="69" t="s">
        <v>43</v>
      </c>
      <c r="H53" s="38">
        <v>390</v>
      </c>
      <c r="I53" s="44" t="s">
        <v>122</v>
      </c>
      <c r="J53" s="36" t="str">
        <f t="shared" si="1"/>
        <v>533,6</v>
      </c>
      <c r="K53" s="68">
        <v>341.6</v>
      </c>
      <c r="L53" s="52"/>
      <c r="M53" s="52"/>
      <c r="N53" s="52"/>
      <c r="O53" s="11">
        <f t="shared" si="0"/>
        <v>64.017991004497759</v>
      </c>
    </row>
    <row r="54" spans="1:15" ht="15.75">
      <c r="A54" s="92"/>
      <c r="B54" s="90"/>
      <c r="C54" s="95"/>
      <c r="D54" s="97"/>
      <c r="E54" s="47">
        <v>622</v>
      </c>
      <c r="F54" s="4" t="s">
        <v>10</v>
      </c>
      <c r="G54" s="69" t="s">
        <v>44</v>
      </c>
      <c r="H54" s="38"/>
      <c r="I54" s="44"/>
      <c r="J54" s="36">
        <f t="shared" si="1"/>
        <v>0</v>
      </c>
      <c r="K54" s="35"/>
      <c r="L54" s="52"/>
      <c r="M54" s="52"/>
      <c r="N54" s="52"/>
      <c r="O54" s="11">
        <v>0</v>
      </c>
    </row>
    <row r="55" spans="1:15" ht="15.75">
      <c r="A55" s="92"/>
      <c r="B55" s="90"/>
      <c r="C55" s="95"/>
      <c r="D55" s="97"/>
      <c r="E55" s="47">
        <v>622</v>
      </c>
      <c r="F55" s="4" t="s">
        <v>10</v>
      </c>
      <c r="G55" s="69" t="s">
        <v>45</v>
      </c>
      <c r="H55" s="38">
        <v>0.6</v>
      </c>
      <c r="I55" s="44" t="s">
        <v>100</v>
      </c>
      <c r="J55" s="36" t="str">
        <f t="shared" si="1"/>
        <v>0,6</v>
      </c>
      <c r="K55" s="35">
        <v>0.6</v>
      </c>
      <c r="L55" s="52"/>
      <c r="M55" s="52"/>
      <c r="N55" s="52"/>
      <c r="O55" s="11">
        <f t="shared" si="0"/>
        <v>100</v>
      </c>
    </row>
    <row r="56" spans="1:15" ht="15.75">
      <c r="A56" s="92"/>
      <c r="B56" s="90"/>
      <c r="C56" s="95"/>
      <c r="D56" s="97"/>
      <c r="E56" s="47">
        <v>622</v>
      </c>
      <c r="F56" s="4" t="s">
        <v>10</v>
      </c>
      <c r="G56" s="69" t="s">
        <v>46</v>
      </c>
      <c r="H56" s="38">
        <v>25.863900000000001</v>
      </c>
      <c r="I56" s="44" t="s">
        <v>117</v>
      </c>
      <c r="J56" s="36" t="str">
        <f t="shared" si="1"/>
        <v>25,86390</v>
      </c>
      <c r="K56" s="9" t="s">
        <v>117</v>
      </c>
      <c r="L56" s="52"/>
      <c r="M56" s="52"/>
      <c r="N56" s="52"/>
      <c r="O56" s="11">
        <f t="shared" si="0"/>
        <v>100</v>
      </c>
    </row>
    <row r="57" spans="1:15" ht="15.75">
      <c r="A57" s="92"/>
      <c r="B57" s="90"/>
      <c r="C57" s="95"/>
      <c r="D57" s="97"/>
      <c r="E57" s="47">
        <v>622</v>
      </c>
      <c r="F57" s="4" t="s">
        <v>10</v>
      </c>
      <c r="G57" s="72" t="s">
        <v>47</v>
      </c>
      <c r="H57" s="38">
        <v>4.8689999999999998</v>
      </c>
      <c r="I57" s="44" t="s">
        <v>118</v>
      </c>
      <c r="J57" s="36" t="str">
        <f t="shared" si="1"/>
        <v>4,869</v>
      </c>
      <c r="K57" s="44" t="s">
        <v>118</v>
      </c>
      <c r="L57" s="52"/>
      <c r="M57" s="52"/>
      <c r="N57" s="52"/>
      <c r="O57" s="11">
        <f t="shared" si="0"/>
        <v>100</v>
      </c>
    </row>
    <row r="58" spans="1:15" ht="15.75">
      <c r="A58" s="92"/>
      <c r="B58" s="90"/>
      <c r="C58" s="95"/>
      <c r="D58" s="97"/>
      <c r="E58" s="47">
        <v>622</v>
      </c>
      <c r="F58" s="4" t="s">
        <v>55</v>
      </c>
      <c r="G58" s="69" t="s">
        <v>48</v>
      </c>
      <c r="H58" s="38"/>
      <c r="I58" s="44"/>
      <c r="J58" s="36">
        <f t="shared" si="1"/>
        <v>0</v>
      </c>
      <c r="K58" s="35"/>
      <c r="L58" s="52"/>
      <c r="M58" s="52"/>
      <c r="N58" s="52"/>
      <c r="O58" s="11">
        <v>0</v>
      </c>
    </row>
    <row r="59" spans="1:15" ht="15.75">
      <c r="A59" s="92"/>
      <c r="B59" s="90"/>
      <c r="C59" s="95"/>
      <c r="D59" s="97"/>
      <c r="E59" s="47">
        <v>622</v>
      </c>
      <c r="F59" s="4" t="s">
        <v>55</v>
      </c>
      <c r="G59" s="69" t="s">
        <v>49</v>
      </c>
      <c r="H59" s="38"/>
      <c r="I59" s="44"/>
      <c r="J59" s="36">
        <f t="shared" si="1"/>
        <v>0</v>
      </c>
      <c r="K59" s="35"/>
      <c r="L59" s="52"/>
      <c r="M59" s="52"/>
      <c r="N59" s="52"/>
      <c r="O59" s="11">
        <v>0</v>
      </c>
    </row>
    <row r="60" spans="1:15" ht="15.75">
      <c r="A60" s="92"/>
      <c r="B60" s="90"/>
      <c r="C60" s="90"/>
      <c r="D60" s="90"/>
      <c r="E60" s="47">
        <v>622</v>
      </c>
      <c r="F60" s="4"/>
      <c r="G60" s="69" t="s">
        <v>50</v>
      </c>
      <c r="H60" s="38"/>
      <c r="I60" s="44"/>
      <c r="J60" s="36">
        <f t="shared" si="1"/>
        <v>0</v>
      </c>
      <c r="K60" s="35"/>
      <c r="L60" s="52"/>
      <c r="M60" s="52"/>
      <c r="N60" s="52"/>
      <c r="O60" s="11">
        <v>0</v>
      </c>
    </row>
    <row r="61" spans="1:15" ht="34.5" customHeight="1">
      <c r="A61" s="91"/>
      <c r="B61" s="89" t="s">
        <v>93</v>
      </c>
      <c r="C61" s="96" t="s">
        <v>89</v>
      </c>
      <c r="D61" s="98" t="s">
        <v>58</v>
      </c>
      <c r="E61" s="47"/>
      <c r="F61" s="4"/>
      <c r="G61" s="69"/>
      <c r="H61" s="4"/>
      <c r="I61" s="44"/>
      <c r="J61" s="36">
        <f>I61</f>
        <v>0</v>
      </c>
      <c r="K61" s="35"/>
      <c r="L61" s="52"/>
      <c r="M61" s="52"/>
      <c r="N61" s="52"/>
      <c r="O61" s="11"/>
    </row>
    <row r="62" spans="1:15" ht="21.75" customHeight="1">
      <c r="A62" s="92"/>
      <c r="B62" s="90"/>
      <c r="C62" s="90"/>
      <c r="D62" s="90"/>
      <c r="E62" s="48">
        <v>622</v>
      </c>
      <c r="F62" s="16" t="s">
        <v>7</v>
      </c>
      <c r="G62" s="17" t="s">
        <v>7</v>
      </c>
      <c r="H62" s="16" t="str">
        <f>H63</f>
        <v>3,0</v>
      </c>
      <c r="I62" s="18" t="s">
        <v>57</v>
      </c>
      <c r="J62" s="37">
        <v>0</v>
      </c>
      <c r="K62" s="18">
        <f>K63</f>
        <v>0</v>
      </c>
      <c r="L62" s="52"/>
      <c r="M62" s="52"/>
      <c r="N62" s="52"/>
      <c r="O62" s="20">
        <v>0</v>
      </c>
    </row>
    <row r="63" spans="1:15" ht="16.5" thickBot="1">
      <c r="A63" s="93"/>
      <c r="B63" s="94"/>
      <c r="C63" s="94"/>
      <c r="D63" s="94"/>
      <c r="E63" s="24">
        <v>622</v>
      </c>
      <c r="F63" s="5" t="s">
        <v>90</v>
      </c>
      <c r="G63" s="15" t="s">
        <v>91</v>
      </c>
      <c r="H63" s="5" t="s">
        <v>92</v>
      </c>
      <c r="I63" s="45" t="s">
        <v>57</v>
      </c>
      <c r="J63" s="21">
        <v>0</v>
      </c>
      <c r="K63" s="22">
        <v>0</v>
      </c>
      <c r="L63" s="23"/>
      <c r="M63" s="23"/>
      <c r="N63" s="23"/>
      <c r="O63" s="12">
        <v>100</v>
      </c>
    </row>
    <row r="64" spans="1:15">
      <c r="G64" s="1"/>
      <c r="I64" s="33"/>
      <c r="J64" s="1"/>
      <c r="K64" s="33"/>
      <c r="O64" s="1"/>
    </row>
  </sheetData>
  <mergeCells count="43">
    <mergeCell ref="A61:A63"/>
    <mergeCell ref="B61:B63"/>
    <mergeCell ref="C61:C63"/>
    <mergeCell ref="D61:D63"/>
    <mergeCell ref="A38:A43"/>
    <mergeCell ref="B38:B43"/>
    <mergeCell ref="C38:C43"/>
    <mergeCell ref="D38:D43"/>
    <mergeCell ref="A44:A60"/>
    <mergeCell ref="B44:B60"/>
    <mergeCell ref="C44:C60"/>
    <mergeCell ref="D44:D60"/>
    <mergeCell ref="A28:A33"/>
    <mergeCell ref="B28:B33"/>
    <mergeCell ref="C28:C33"/>
    <mergeCell ref="D28:D33"/>
    <mergeCell ref="A34:A37"/>
    <mergeCell ref="B34:B37"/>
    <mergeCell ref="C34:C37"/>
    <mergeCell ref="D34:D37"/>
    <mergeCell ref="A17:A21"/>
    <mergeCell ref="B17:B21"/>
    <mergeCell ref="C17:C21"/>
    <mergeCell ref="D17:D21"/>
    <mergeCell ref="A22:A27"/>
    <mergeCell ref="B22:B27"/>
    <mergeCell ref="C22:C27"/>
    <mergeCell ref="D22:D27"/>
    <mergeCell ref="A9:A13"/>
    <mergeCell ref="B9:B13"/>
    <mergeCell ref="C9:C13"/>
    <mergeCell ref="D9:D13"/>
    <mergeCell ref="A15:A16"/>
    <mergeCell ref="B15:B16"/>
    <mergeCell ref="C15:C16"/>
    <mergeCell ref="D15:D16"/>
    <mergeCell ref="H1:O2"/>
    <mergeCell ref="C3:I3"/>
    <mergeCell ref="B5:B6"/>
    <mergeCell ref="C5:C6"/>
    <mergeCell ref="D5:D6"/>
    <mergeCell ref="E5:G5"/>
    <mergeCell ref="H5:M5"/>
  </mergeCells>
  <pageMargins left="0.70866141732283472" right="0.70866141732283472" top="0.74803149606299213" bottom="0.74803149606299213" header="0.31496062992125984" footer="0.31496062992125984"/>
  <pageSetup paperSize="9" scale="76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workbookViewId="0">
      <selection activeCell="K4" sqref="K4:O4"/>
    </sheetView>
  </sheetViews>
  <sheetFormatPr defaultRowHeight="15"/>
  <cols>
    <col min="1" max="1" width="6.140625" style="1" customWidth="1"/>
    <col min="2" max="2" width="15.42578125" style="1" customWidth="1"/>
    <col min="3" max="4" width="24.28515625" style="1" customWidth="1"/>
    <col min="5" max="5" width="6.7109375" style="1" customWidth="1"/>
    <col min="6" max="6" width="5.140625" style="1" customWidth="1"/>
    <col min="7" max="7" width="15.5703125" style="13" customWidth="1"/>
    <col min="8" max="8" width="14.42578125" style="1" customWidth="1"/>
    <col min="9" max="9" width="14" style="7" customWidth="1"/>
    <col min="10" max="10" width="16.5703125" style="6" customWidth="1"/>
    <col min="11" max="11" width="14.28515625" style="7" customWidth="1"/>
    <col min="12" max="12" width="4" style="1" hidden="1" customWidth="1"/>
    <col min="13" max="14" width="0.140625" style="1" hidden="1" customWidth="1"/>
    <col min="15" max="15" width="14" style="10" customWidth="1"/>
    <col min="16" max="16384" width="9.140625" style="1"/>
  </cols>
  <sheetData>
    <row r="1" spans="1:15" ht="15" customHeight="1">
      <c r="A1" s="27" t="s">
        <v>94</v>
      </c>
      <c r="B1" s="27"/>
      <c r="C1" s="27"/>
      <c r="D1" s="27"/>
      <c r="E1" s="27"/>
      <c r="F1" s="27"/>
      <c r="G1" s="27"/>
      <c r="H1" s="99" t="s">
        <v>95</v>
      </c>
      <c r="I1" s="100"/>
      <c r="J1" s="100"/>
      <c r="K1" s="100"/>
      <c r="L1" s="100"/>
      <c r="M1" s="100"/>
      <c r="N1" s="100"/>
      <c r="O1" s="100"/>
    </row>
    <row r="2" spans="1:15" ht="49.5" customHeight="1">
      <c r="A2" s="27"/>
      <c r="B2" s="27"/>
      <c r="C2" s="27"/>
      <c r="D2" s="27"/>
      <c r="E2" s="27"/>
      <c r="F2" s="27"/>
      <c r="G2" s="27"/>
      <c r="H2" s="100"/>
      <c r="I2" s="100"/>
      <c r="J2" s="100"/>
      <c r="K2" s="100"/>
      <c r="L2" s="100"/>
      <c r="M2" s="100"/>
      <c r="N2" s="100"/>
      <c r="O2" s="100"/>
    </row>
    <row r="3" spans="1:15" ht="94.5" customHeight="1">
      <c r="A3" s="27"/>
      <c r="B3" s="27"/>
      <c r="C3" s="101" t="s">
        <v>96</v>
      </c>
      <c r="D3" s="102"/>
      <c r="E3" s="102"/>
      <c r="F3" s="102"/>
      <c r="G3" s="102"/>
      <c r="H3" s="102"/>
      <c r="I3" s="102"/>
      <c r="J3" s="49"/>
      <c r="K3" s="34"/>
      <c r="L3" s="49"/>
      <c r="M3" s="49"/>
      <c r="N3" s="29"/>
      <c r="O3" s="30" t="s">
        <v>87</v>
      </c>
    </row>
    <row r="4" spans="1:15" ht="16.5" thickBot="1">
      <c r="A4" s="25"/>
      <c r="B4" s="25"/>
      <c r="C4" s="25"/>
      <c r="D4" s="25"/>
      <c r="E4" s="25"/>
      <c r="F4" s="25"/>
      <c r="G4" s="26"/>
      <c r="H4" s="25"/>
      <c r="I4" s="43"/>
      <c r="J4" s="29"/>
      <c r="K4" s="31"/>
      <c r="L4" s="32"/>
      <c r="M4" s="32"/>
      <c r="N4" s="32"/>
      <c r="O4" s="30"/>
    </row>
    <row r="5" spans="1:15" s="2" customFormat="1" ht="14.25">
      <c r="A5" s="73"/>
      <c r="B5" s="105" t="s">
        <v>0</v>
      </c>
      <c r="C5" s="107" t="s">
        <v>1</v>
      </c>
      <c r="D5" s="107" t="s">
        <v>76</v>
      </c>
      <c r="E5" s="110" t="s">
        <v>3</v>
      </c>
      <c r="F5" s="111"/>
      <c r="G5" s="111"/>
      <c r="H5" s="110" t="s">
        <v>78</v>
      </c>
      <c r="I5" s="111"/>
      <c r="J5" s="111"/>
      <c r="K5" s="111"/>
      <c r="L5" s="111"/>
      <c r="M5" s="111"/>
      <c r="N5" s="74"/>
      <c r="O5" s="75"/>
    </row>
    <row r="6" spans="1:15" s="2" customFormat="1" ht="73.5" customHeight="1">
      <c r="A6" s="76" t="s">
        <v>6</v>
      </c>
      <c r="B6" s="106"/>
      <c r="C6" s="108"/>
      <c r="D6" s="109"/>
      <c r="E6" s="53" t="s">
        <v>2</v>
      </c>
      <c r="F6" s="53" t="s">
        <v>5</v>
      </c>
      <c r="G6" s="54" t="s">
        <v>4</v>
      </c>
      <c r="H6" s="51" t="s">
        <v>104</v>
      </c>
      <c r="I6" s="55" t="s">
        <v>97</v>
      </c>
      <c r="J6" s="51" t="s">
        <v>85</v>
      </c>
      <c r="K6" s="55" t="s">
        <v>77</v>
      </c>
      <c r="L6" s="50"/>
      <c r="M6" s="50"/>
      <c r="N6" s="50"/>
      <c r="O6" s="20" t="s">
        <v>79</v>
      </c>
    </row>
    <row r="7" spans="1:15" s="3" customFormat="1" ht="18" customHeight="1">
      <c r="A7" s="79">
        <v>1</v>
      </c>
      <c r="B7" s="80">
        <v>2</v>
      </c>
      <c r="C7" s="81">
        <v>3</v>
      </c>
      <c r="D7" s="82">
        <v>4</v>
      </c>
      <c r="E7" s="81">
        <v>5</v>
      </c>
      <c r="F7" s="81">
        <v>6</v>
      </c>
      <c r="G7" s="81">
        <v>7</v>
      </c>
      <c r="H7" s="81">
        <v>8</v>
      </c>
      <c r="I7" s="83">
        <v>9</v>
      </c>
      <c r="J7" s="81">
        <v>10</v>
      </c>
      <c r="K7" s="83">
        <v>11</v>
      </c>
      <c r="L7" s="81"/>
      <c r="M7" s="81"/>
      <c r="N7" s="81"/>
      <c r="O7" s="84">
        <v>11</v>
      </c>
    </row>
    <row r="8" spans="1:15" ht="124.5" customHeight="1">
      <c r="A8" s="77">
        <v>1</v>
      </c>
      <c r="B8" s="63" t="s">
        <v>86</v>
      </c>
      <c r="C8" s="56" t="s">
        <v>102</v>
      </c>
      <c r="D8" s="58" t="s">
        <v>58</v>
      </c>
      <c r="E8" s="56" t="s">
        <v>7</v>
      </c>
      <c r="F8" s="56" t="s">
        <v>7</v>
      </c>
      <c r="G8" s="59" t="s">
        <v>7</v>
      </c>
      <c r="H8" s="60">
        <v>3917.8346099999999</v>
      </c>
      <c r="I8" s="61">
        <f>I9+I15+I17+I23+I29+I35+I39+I44+I62</f>
        <v>4580.4591799999998</v>
      </c>
      <c r="J8" s="62">
        <f>I8</f>
        <v>4580.4591799999998</v>
      </c>
      <c r="K8" s="61">
        <f>K9+K15+K17+K23+K29+K35+K39+K44+K62</f>
        <v>4565.2494999999999</v>
      </c>
      <c r="L8" s="52"/>
      <c r="M8" s="52"/>
      <c r="N8" s="52"/>
      <c r="O8" s="78">
        <f>K8/J8*100</f>
        <v>99.667944208161245</v>
      </c>
    </row>
    <row r="9" spans="1:15">
      <c r="A9" s="91"/>
      <c r="B9" s="103" t="s">
        <v>60</v>
      </c>
      <c r="C9" s="112" t="s">
        <v>70</v>
      </c>
      <c r="D9" s="98" t="s">
        <v>58</v>
      </c>
      <c r="E9" s="48">
        <v>622</v>
      </c>
      <c r="F9" s="48" t="s">
        <v>7</v>
      </c>
      <c r="G9" s="64" t="s">
        <v>7</v>
      </c>
      <c r="H9" s="87">
        <f>H10+H11+H13+H12+H14</f>
        <v>1371.0241000000001</v>
      </c>
      <c r="I9" s="65">
        <f>I10+I11+I13+I12+I14</f>
        <v>1571.4423499999998</v>
      </c>
      <c r="J9" s="66">
        <f>I9</f>
        <v>1571.4423499999998</v>
      </c>
      <c r="K9" s="18">
        <f>K10+K11+K13+K12</f>
        <v>1571.3423499999999</v>
      </c>
      <c r="L9" s="52">
        <f>L10+L11+L13+L12</f>
        <v>0</v>
      </c>
      <c r="M9" s="52">
        <f>M10+M11+M13+M12</f>
        <v>0</v>
      </c>
      <c r="N9" s="52">
        <f>N10+N11+N13+N12</f>
        <v>0</v>
      </c>
      <c r="O9" s="20">
        <f t="shared" ref="O9:O57" si="0">K9/J9*100</f>
        <v>99.9936364194334</v>
      </c>
    </row>
    <row r="10" spans="1:15" ht="15.75">
      <c r="A10" s="91"/>
      <c r="B10" s="89"/>
      <c r="C10" s="98"/>
      <c r="D10" s="98"/>
      <c r="E10" s="47">
        <v>622</v>
      </c>
      <c r="F10" s="4" t="s">
        <v>8</v>
      </c>
      <c r="G10" s="14" t="s">
        <v>9</v>
      </c>
      <c r="H10" s="4" t="s">
        <v>105</v>
      </c>
      <c r="I10" s="88">
        <v>605.44389999999999</v>
      </c>
      <c r="J10" s="67">
        <f>I10</f>
        <v>605.44389999999999</v>
      </c>
      <c r="K10" s="44">
        <v>605.44389999999999</v>
      </c>
      <c r="L10" s="52"/>
      <c r="M10" s="52"/>
      <c r="N10" s="52"/>
      <c r="O10" s="11">
        <f>K10/J10*100</f>
        <v>100</v>
      </c>
    </row>
    <row r="11" spans="1:15" ht="15.75">
      <c r="A11" s="91"/>
      <c r="B11" s="89"/>
      <c r="C11" s="98"/>
      <c r="D11" s="98"/>
      <c r="E11" s="47">
        <v>622</v>
      </c>
      <c r="F11" s="4" t="s">
        <v>10</v>
      </c>
      <c r="G11" s="14" t="s">
        <v>11</v>
      </c>
      <c r="H11" s="4" t="s">
        <v>106</v>
      </c>
      <c r="I11" s="88">
        <v>965.89845000000003</v>
      </c>
      <c r="J11" s="67">
        <f t="shared" ref="J11:J60" si="1">I11</f>
        <v>965.89845000000003</v>
      </c>
      <c r="K11" s="9">
        <v>965.89845000000003</v>
      </c>
      <c r="L11" s="52"/>
      <c r="M11" s="52"/>
      <c r="N11" s="52"/>
      <c r="O11" s="11">
        <f t="shared" si="0"/>
        <v>100</v>
      </c>
    </row>
    <row r="12" spans="1:15" ht="15.75">
      <c r="A12" s="91"/>
      <c r="B12" s="89"/>
      <c r="C12" s="98"/>
      <c r="D12" s="98"/>
      <c r="E12" s="47">
        <v>622</v>
      </c>
      <c r="F12" s="4" t="s">
        <v>10</v>
      </c>
      <c r="G12" s="14" t="s">
        <v>12</v>
      </c>
      <c r="H12" s="4" t="s">
        <v>56</v>
      </c>
      <c r="I12" s="44" t="s">
        <v>142</v>
      </c>
      <c r="J12" s="36" t="str">
        <f t="shared" si="1"/>
        <v>,1</v>
      </c>
      <c r="K12" s="35">
        <v>0</v>
      </c>
      <c r="L12" s="52"/>
      <c r="M12" s="52"/>
      <c r="N12" s="52"/>
      <c r="O12" s="11">
        <f>K12/J12*100</f>
        <v>0</v>
      </c>
    </row>
    <row r="13" spans="1:15" ht="27" customHeight="1">
      <c r="A13" s="91"/>
      <c r="B13" s="89"/>
      <c r="C13" s="98"/>
      <c r="D13" s="98"/>
      <c r="E13" s="47">
        <v>622</v>
      </c>
      <c r="F13" s="4" t="s">
        <v>10</v>
      </c>
      <c r="G13" s="14" t="s">
        <v>84</v>
      </c>
      <c r="H13" s="4" t="s">
        <v>57</v>
      </c>
      <c r="I13" s="44" t="s">
        <v>57</v>
      </c>
      <c r="J13" s="36" t="str">
        <f t="shared" si="1"/>
        <v>0</v>
      </c>
      <c r="K13" s="35">
        <v>0</v>
      </c>
      <c r="L13" s="52"/>
      <c r="M13" s="52"/>
      <c r="N13" s="52"/>
      <c r="O13" s="11">
        <v>0</v>
      </c>
    </row>
    <row r="14" spans="1:15" ht="27" customHeight="1">
      <c r="A14" s="46"/>
      <c r="B14" s="48"/>
      <c r="C14" s="47"/>
      <c r="D14" s="47"/>
      <c r="E14" s="47">
        <v>622</v>
      </c>
      <c r="F14" s="4" t="s">
        <v>54</v>
      </c>
      <c r="G14" s="14" t="s">
        <v>101</v>
      </c>
      <c r="H14" s="4" t="s">
        <v>57</v>
      </c>
      <c r="I14" s="44" t="s">
        <v>57</v>
      </c>
      <c r="J14" s="36" t="str">
        <f t="shared" si="1"/>
        <v>0</v>
      </c>
      <c r="K14" s="35">
        <v>0</v>
      </c>
      <c r="L14" s="52"/>
      <c r="M14" s="52"/>
      <c r="N14" s="52"/>
      <c r="O14" s="11">
        <v>0</v>
      </c>
    </row>
    <row r="15" spans="1:15">
      <c r="A15" s="104"/>
      <c r="B15" s="103" t="s">
        <v>61</v>
      </c>
      <c r="C15" s="112" t="s">
        <v>71</v>
      </c>
      <c r="D15" s="98" t="s">
        <v>58</v>
      </c>
      <c r="E15" s="47">
        <v>622</v>
      </c>
      <c r="F15" s="47" t="s">
        <v>7</v>
      </c>
      <c r="G15" s="42" t="s">
        <v>7</v>
      </c>
      <c r="H15" s="38" t="str">
        <f>H16</f>
        <v>104,8</v>
      </c>
      <c r="I15" s="67" t="str">
        <f>I16</f>
        <v>111</v>
      </c>
      <c r="J15" s="36" t="str">
        <f t="shared" si="1"/>
        <v>111</v>
      </c>
      <c r="K15" s="68">
        <f>K16</f>
        <v>111</v>
      </c>
      <c r="L15" s="52"/>
      <c r="M15" s="52"/>
      <c r="N15" s="52"/>
      <c r="O15" s="11">
        <f t="shared" si="0"/>
        <v>100</v>
      </c>
    </row>
    <row r="16" spans="1:15" ht="116.25" customHeight="1">
      <c r="A16" s="91"/>
      <c r="B16" s="89"/>
      <c r="C16" s="98"/>
      <c r="D16" s="98"/>
      <c r="E16" s="47">
        <v>622</v>
      </c>
      <c r="F16" s="4" t="s">
        <v>13</v>
      </c>
      <c r="G16" s="14" t="s">
        <v>14</v>
      </c>
      <c r="H16" s="4" t="s">
        <v>107</v>
      </c>
      <c r="I16" s="44" t="s">
        <v>143</v>
      </c>
      <c r="J16" s="36" t="str">
        <f t="shared" si="1"/>
        <v>111</v>
      </c>
      <c r="K16" s="35">
        <v>111</v>
      </c>
      <c r="L16" s="52"/>
      <c r="M16" s="52"/>
      <c r="N16" s="52"/>
      <c r="O16" s="11">
        <f t="shared" si="0"/>
        <v>100</v>
      </c>
    </row>
    <row r="17" spans="1:15">
      <c r="A17" s="91"/>
      <c r="B17" s="89" t="s">
        <v>62</v>
      </c>
      <c r="C17" s="115" t="s">
        <v>72</v>
      </c>
      <c r="D17" s="98" t="s">
        <v>58</v>
      </c>
      <c r="E17" s="48">
        <v>622</v>
      </c>
      <c r="F17" s="16" t="s">
        <v>7</v>
      </c>
      <c r="G17" s="64" t="s">
        <v>7</v>
      </c>
      <c r="H17" s="37">
        <f>H18+H19+H20+H21+H22</f>
        <v>197.74</v>
      </c>
      <c r="I17" s="18">
        <f t="shared" ref="I17:N17" si="2">I18+I19+I20+I21+I22</f>
        <v>131.07183999999998</v>
      </c>
      <c r="J17" s="66">
        <f t="shared" si="1"/>
        <v>131.07183999999998</v>
      </c>
      <c r="K17" s="18">
        <f t="shared" si="2"/>
        <v>130.87183999999999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20">
        <f>K17/J17*100</f>
        <v>99.847411923110258</v>
      </c>
    </row>
    <row r="18" spans="1:15" ht="15.75">
      <c r="A18" s="91"/>
      <c r="B18" s="89"/>
      <c r="C18" s="98"/>
      <c r="D18" s="98"/>
      <c r="E18" s="47">
        <v>622</v>
      </c>
      <c r="F18" s="4" t="s">
        <v>16</v>
      </c>
      <c r="G18" s="14" t="s">
        <v>15</v>
      </c>
      <c r="H18" s="4" t="s">
        <v>108</v>
      </c>
      <c r="I18" s="44" t="s">
        <v>144</v>
      </c>
      <c r="J18" s="36" t="str">
        <f t="shared" si="1"/>
        <v xml:space="preserve">127,99184 </v>
      </c>
      <c r="K18" s="35" t="s">
        <v>144</v>
      </c>
      <c r="L18" s="52"/>
      <c r="M18" s="52"/>
      <c r="N18" s="52"/>
      <c r="O18" s="11">
        <f>K18/J18*100</f>
        <v>100</v>
      </c>
    </row>
    <row r="19" spans="1:15" ht="15.75">
      <c r="A19" s="91"/>
      <c r="B19" s="89"/>
      <c r="C19" s="98"/>
      <c r="D19" s="98"/>
      <c r="E19" s="47">
        <v>622</v>
      </c>
      <c r="F19" s="4"/>
      <c r="G19" s="14"/>
      <c r="H19" s="4" t="s">
        <v>57</v>
      </c>
      <c r="I19" s="44" t="s">
        <v>57</v>
      </c>
      <c r="J19" s="67" t="str">
        <f t="shared" si="1"/>
        <v>0</v>
      </c>
      <c r="K19" s="35">
        <v>0</v>
      </c>
      <c r="L19" s="52"/>
      <c r="M19" s="52"/>
      <c r="N19" s="52"/>
      <c r="O19" s="11">
        <v>0</v>
      </c>
    </row>
    <row r="20" spans="1:15" ht="15.75">
      <c r="A20" s="91"/>
      <c r="B20" s="89"/>
      <c r="C20" s="98"/>
      <c r="D20" s="98"/>
      <c r="E20" s="47">
        <v>622</v>
      </c>
      <c r="F20" s="4" t="s">
        <v>75</v>
      </c>
      <c r="G20" s="14" t="s">
        <v>17</v>
      </c>
      <c r="H20" s="4" t="s">
        <v>56</v>
      </c>
      <c r="I20" s="44" t="s">
        <v>103</v>
      </c>
      <c r="J20" s="36" t="str">
        <f t="shared" si="1"/>
        <v>0,1</v>
      </c>
      <c r="K20" s="35">
        <v>0</v>
      </c>
      <c r="L20" s="52"/>
      <c r="M20" s="52"/>
      <c r="N20" s="52"/>
      <c r="O20" s="11">
        <f t="shared" si="0"/>
        <v>0</v>
      </c>
    </row>
    <row r="21" spans="1:15" ht="206.25" customHeight="1">
      <c r="A21" s="91"/>
      <c r="B21" s="89"/>
      <c r="C21" s="98"/>
      <c r="D21" s="98"/>
      <c r="E21" s="47">
        <v>622</v>
      </c>
      <c r="F21" s="4" t="s">
        <v>75</v>
      </c>
      <c r="G21" s="14" t="s">
        <v>18</v>
      </c>
      <c r="H21" s="4" t="s">
        <v>56</v>
      </c>
      <c r="I21" s="44" t="s">
        <v>103</v>
      </c>
      <c r="J21" s="36" t="str">
        <f t="shared" si="1"/>
        <v>0,1</v>
      </c>
      <c r="K21" s="35">
        <v>0</v>
      </c>
      <c r="L21" s="52"/>
      <c r="M21" s="52"/>
      <c r="N21" s="52"/>
      <c r="O21" s="11">
        <f t="shared" si="0"/>
        <v>0</v>
      </c>
    </row>
    <row r="22" spans="1:15" ht="15.75">
      <c r="A22" s="104"/>
      <c r="B22" s="89" t="s">
        <v>63</v>
      </c>
      <c r="C22" s="113" t="s">
        <v>74</v>
      </c>
      <c r="D22" s="98" t="s">
        <v>59</v>
      </c>
      <c r="E22" s="47">
        <v>622</v>
      </c>
      <c r="F22" s="4" t="s">
        <v>75</v>
      </c>
      <c r="G22" s="14" t="s">
        <v>82</v>
      </c>
      <c r="H22" s="4"/>
      <c r="I22" s="44" t="s">
        <v>145</v>
      </c>
      <c r="J22" s="36" t="str">
        <f t="shared" si="1"/>
        <v xml:space="preserve">2,88000 </v>
      </c>
      <c r="K22" s="35" t="s">
        <v>145</v>
      </c>
      <c r="L22" s="52"/>
      <c r="M22" s="52"/>
      <c r="N22" s="52"/>
      <c r="O22" s="11">
        <v>100</v>
      </c>
    </row>
    <row r="23" spans="1:15">
      <c r="A23" s="91"/>
      <c r="B23" s="89"/>
      <c r="C23" s="114"/>
      <c r="D23" s="98"/>
      <c r="E23" s="47">
        <v>622</v>
      </c>
      <c r="F23" s="4" t="s">
        <v>7</v>
      </c>
      <c r="G23" s="42" t="s">
        <v>7</v>
      </c>
      <c r="H23" s="4">
        <f>H24+H25+H26+H27+H28</f>
        <v>246.91261</v>
      </c>
      <c r="I23" s="68">
        <f>I24+I25+I26+I27+I28</f>
        <v>312.03251999999998</v>
      </c>
      <c r="J23" s="36">
        <f t="shared" si="1"/>
        <v>312.03251999999998</v>
      </c>
      <c r="K23" s="44">
        <f>K24+K25+K26+K27+K28</f>
        <v>310.81675000000001</v>
      </c>
      <c r="L23" s="52"/>
      <c r="M23" s="52"/>
      <c r="N23" s="52"/>
      <c r="O23" s="11">
        <f>K23/J23*100</f>
        <v>99.610370739562669</v>
      </c>
    </row>
    <row r="24" spans="1:15" ht="15.75">
      <c r="A24" s="91"/>
      <c r="B24" s="89"/>
      <c r="C24" s="114"/>
      <c r="D24" s="98"/>
      <c r="E24" s="47">
        <v>622</v>
      </c>
      <c r="F24" s="4" t="s">
        <v>19</v>
      </c>
      <c r="G24" s="14" t="s">
        <v>20</v>
      </c>
      <c r="H24" s="4" t="s">
        <v>109</v>
      </c>
      <c r="I24" s="44" t="s">
        <v>146</v>
      </c>
      <c r="J24" s="36" t="str">
        <f t="shared" si="1"/>
        <v xml:space="preserve">188,32800 </v>
      </c>
      <c r="K24" s="44" t="s">
        <v>146</v>
      </c>
      <c r="L24" s="52"/>
      <c r="M24" s="52"/>
      <c r="N24" s="52"/>
      <c r="O24" s="11">
        <f t="shared" si="0"/>
        <v>100</v>
      </c>
    </row>
    <row r="25" spans="1:15" ht="15.75">
      <c r="A25" s="91"/>
      <c r="B25" s="89"/>
      <c r="C25" s="114"/>
      <c r="D25" s="98"/>
      <c r="E25" s="47">
        <v>622</v>
      </c>
      <c r="F25" s="4" t="s">
        <v>19</v>
      </c>
      <c r="G25" s="14" t="s">
        <v>21</v>
      </c>
      <c r="H25" s="4" t="s">
        <v>110</v>
      </c>
      <c r="I25" s="44" t="s">
        <v>147</v>
      </c>
      <c r="J25" s="36" t="str">
        <f t="shared" si="1"/>
        <v xml:space="preserve">123,70452 </v>
      </c>
      <c r="K25" s="35">
        <v>122.48875</v>
      </c>
      <c r="L25" s="52"/>
      <c r="M25" s="52"/>
      <c r="N25" s="52"/>
      <c r="O25" s="11">
        <f t="shared" si="0"/>
        <v>99.017198401481195</v>
      </c>
    </row>
    <row r="26" spans="1:15" ht="15.75">
      <c r="A26" s="91"/>
      <c r="B26" s="89"/>
      <c r="C26" s="114"/>
      <c r="D26" s="98"/>
      <c r="E26" s="47">
        <v>622</v>
      </c>
      <c r="F26" s="4" t="s">
        <v>19</v>
      </c>
      <c r="G26" s="14" t="s">
        <v>22</v>
      </c>
      <c r="H26" s="4" t="s">
        <v>57</v>
      </c>
      <c r="I26" s="44" t="s">
        <v>57</v>
      </c>
      <c r="J26" s="36" t="str">
        <f t="shared" si="1"/>
        <v>0</v>
      </c>
      <c r="K26" s="35">
        <v>0</v>
      </c>
      <c r="L26" s="52"/>
      <c r="M26" s="52"/>
      <c r="N26" s="52"/>
      <c r="O26" s="11">
        <v>0</v>
      </c>
    </row>
    <row r="27" spans="1:15" ht="15.75">
      <c r="A27" s="91"/>
      <c r="B27" s="89"/>
      <c r="C27" s="114"/>
      <c r="D27" s="98"/>
      <c r="E27" s="47">
        <v>622</v>
      </c>
      <c r="F27" s="4" t="s">
        <v>19</v>
      </c>
      <c r="G27" s="14" t="s">
        <v>23</v>
      </c>
      <c r="H27" s="4"/>
      <c r="I27" s="44"/>
      <c r="J27" s="36">
        <f t="shared" si="1"/>
        <v>0</v>
      </c>
      <c r="K27" s="35"/>
      <c r="L27" s="52"/>
      <c r="M27" s="52"/>
      <c r="N27" s="52"/>
      <c r="O27" s="11">
        <v>0</v>
      </c>
    </row>
    <row r="28" spans="1:15" ht="15.75">
      <c r="A28" s="91"/>
      <c r="B28" s="89" t="s">
        <v>64</v>
      </c>
      <c r="C28" s="115" t="s">
        <v>73</v>
      </c>
      <c r="D28" s="98" t="s">
        <v>58</v>
      </c>
      <c r="E28" s="47">
        <v>622</v>
      </c>
      <c r="F28" s="4" t="s">
        <v>19</v>
      </c>
      <c r="G28" s="14" t="s">
        <v>81</v>
      </c>
      <c r="H28" s="4" t="s">
        <v>57</v>
      </c>
      <c r="I28" s="44" t="s">
        <v>57</v>
      </c>
      <c r="J28" s="36" t="str">
        <f t="shared" si="1"/>
        <v>0</v>
      </c>
      <c r="K28" s="35">
        <v>0</v>
      </c>
      <c r="L28" s="52"/>
      <c r="M28" s="52"/>
      <c r="N28" s="52"/>
      <c r="O28" s="11">
        <v>0</v>
      </c>
    </row>
    <row r="29" spans="1:15">
      <c r="A29" s="91"/>
      <c r="B29" s="89"/>
      <c r="C29" s="98"/>
      <c r="D29" s="98"/>
      <c r="E29" s="48">
        <v>622</v>
      </c>
      <c r="F29" s="16" t="s">
        <v>7</v>
      </c>
      <c r="G29" s="17" t="s">
        <v>7</v>
      </c>
      <c r="H29" s="16">
        <f>H30+H31+H32+H33+H34</f>
        <v>6</v>
      </c>
      <c r="I29" s="18">
        <f>I30+I31+I32+I33+I34</f>
        <v>0</v>
      </c>
      <c r="J29" s="37">
        <f t="shared" si="1"/>
        <v>0</v>
      </c>
      <c r="K29" s="18">
        <f>K30+K31+K32+K33+K34</f>
        <v>0</v>
      </c>
      <c r="L29" s="52"/>
      <c r="M29" s="52"/>
      <c r="N29" s="52"/>
      <c r="O29" s="20">
        <v>0</v>
      </c>
    </row>
    <row r="30" spans="1:15" ht="15.75">
      <c r="A30" s="91"/>
      <c r="B30" s="89"/>
      <c r="C30" s="98"/>
      <c r="D30" s="98"/>
      <c r="E30" s="47">
        <v>622</v>
      </c>
      <c r="F30" s="4" t="s">
        <v>28</v>
      </c>
      <c r="G30" s="14" t="s">
        <v>24</v>
      </c>
      <c r="H30" s="4"/>
      <c r="I30" s="44"/>
      <c r="J30" s="36">
        <f t="shared" si="1"/>
        <v>0</v>
      </c>
      <c r="K30" s="35"/>
      <c r="L30" s="52"/>
      <c r="M30" s="52"/>
      <c r="N30" s="52"/>
      <c r="O30" s="11">
        <v>0</v>
      </c>
    </row>
    <row r="31" spans="1:15" ht="15.75">
      <c r="A31" s="91"/>
      <c r="B31" s="89"/>
      <c r="C31" s="98"/>
      <c r="D31" s="98"/>
      <c r="E31" s="47">
        <v>622</v>
      </c>
      <c r="F31" s="4" t="s">
        <v>28</v>
      </c>
      <c r="G31" s="14" t="s">
        <v>25</v>
      </c>
      <c r="H31" s="4"/>
      <c r="I31" s="44"/>
      <c r="J31" s="36">
        <f t="shared" si="1"/>
        <v>0</v>
      </c>
      <c r="K31" s="35"/>
      <c r="L31" s="52"/>
      <c r="M31" s="52"/>
      <c r="N31" s="52"/>
      <c r="O31" s="11">
        <v>0</v>
      </c>
    </row>
    <row r="32" spans="1:15" ht="15.75">
      <c r="A32" s="91"/>
      <c r="B32" s="89"/>
      <c r="C32" s="98"/>
      <c r="D32" s="98"/>
      <c r="E32" s="47">
        <v>622</v>
      </c>
      <c r="F32" s="4" t="s">
        <v>28</v>
      </c>
      <c r="G32" s="14" t="s">
        <v>26</v>
      </c>
      <c r="H32" s="4"/>
      <c r="I32" s="44"/>
      <c r="J32" s="36">
        <f t="shared" si="1"/>
        <v>0</v>
      </c>
      <c r="K32" s="35"/>
      <c r="L32" s="52"/>
      <c r="M32" s="52"/>
      <c r="N32" s="52"/>
      <c r="O32" s="11">
        <v>0</v>
      </c>
    </row>
    <row r="33" spans="1:15" ht="66" customHeight="1">
      <c r="A33" s="91"/>
      <c r="B33" s="89"/>
      <c r="C33" s="98"/>
      <c r="D33" s="98"/>
      <c r="E33" s="47">
        <v>622</v>
      </c>
      <c r="F33" s="4" t="s">
        <v>28</v>
      </c>
      <c r="G33" s="14" t="s">
        <v>27</v>
      </c>
      <c r="H33" s="4" t="s">
        <v>57</v>
      </c>
      <c r="I33" s="44" t="s">
        <v>57</v>
      </c>
      <c r="J33" s="36" t="str">
        <f t="shared" si="1"/>
        <v>0</v>
      </c>
      <c r="K33" s="35">
        <v>0</v>
      </c>
      <c r="L33" s="52"/>
      <c r="M33" s="52"/>
      <c r="N33" s="52"/>
      <c r="O33" s="11">
        <v>0</v>
      </c>
    </row>
    <row r="34" spans="1:15" ht="15.75">
      <c r="A34" s="104"/>
      <c r="B34" s="89" t="s">
        <v>65</v>
      </c>
      <c r="C34" s="115" t="s">
        <v>69</v>
      </c>
      <c r="D34" s="98" t="s">
        <v>58</v>
      </c>
      <c r="E34" s="47">
        <v>622</v>
      </c>
      <c r="F34" s="4" t="s">
        <v>28</v>
      </c>
      <c r="G34" s="14" t="s">
        <v>98</v>
      </c>
      <c r="H34" s="4" t="s">
        <v>111</v>
      </c>
      <c r="I34" s="44" t="s">
        <v>57</v>
      </c>
      <c r="J34" s="36" t="str">
        <f t="shared" si="1"/>
        <v>0</v>
      </c>
      <c r="K34" s="35">
        <v>0</v>
      </c>
      <c r="L34" s="52"/>
      <c r="M34" s="52"/>
      <c r="N34" s="52"/>
      <c r="O34" s="11">
        <v>0</v>
      </c>
    </row>
    <row r="35" spans="1:15">
      <c r="A35" s="91"/>
      <c r="B35" s="89"/>
      <c r="C35" s="98"/>
      <c r="D35" s="98"/>
      <c r="E35" s="48">
        <v>622</v>
      </c>
      <c r="F35" s="16" t="s">
        <v>7</v>
      </c>
      <c r="G35" s="17" t="s">
        <v>7</v>
      </c>
      <c r="H35" s="16">
        <f>H36+H37+H38</f>
        <v>0</v>
      </c>
      <c r="I35" s="18">
        <f>I36+I37+I38</f>
        <v>0</v>
      </c>
      <c r="J35" s="37">
        <f t="shared" si="1"/>
        <v>0</v>
      </c>
      <c r="K35" s="18">
        <f>K36+K37+K38</f>
        <v>0</v>
      </c>
      <c r="L35" s="52"/>
      <c r="M35" s="52"/>
      <c r="N35" s="52"/>
      <c r="O35" s="20" t="s">
        <v>57</v>
      </c>
    </row>
    <row r="36" spans="1:15" ht="15.75">
      <c r="A36" s="91"/>
      <c r="B36" s="89"/>
      <c r="C36" s="98"/>
      <c r="D36" s="98"/>
      <c r="E36" s="47">
        <v>622</v>
      </c>
      <c r="F36" s="4" t="s">
        <v>35</v>
      </c>
      <c r="G36" s="14" t="s">
        <v>29</v>
      </c>
      <c r="H36" s="4"/>
      <c r="I36" s="44"/>
      <c r="J36" s="36">
        <f t="shared" si="1"/>
        <v>0</v>
      </c>
      <c r="K36" s="35"/>
      <c r="L36" s="52"/>
      <c r="M36" s="52"/>
      <c r="N36" s="52"/>
      <c r="O36" s="11">
        <v>0</v>
      </c>
    </row>
    <row r="37" spans="1:15" ht="36.75" customHeight="1">
      <c r="A37" s="91"/>
      <c r="B37" s="89"/>
      <c r="C37" s="98"/>
      <c r="D37" s="98"/>
      <c r="E37" s="47">
        <v>622</v>
      </c>
      <c r="F37" s="4" t="s">
        <v>35</v>
      </c>
      <c r="G37" s="14" t="s">
        <v>30</v>
      </c>
      <c r="H37" s="4" t="s">
        <v>57</v>
      </c>
      <c r="I37" s="44" t="s">
        <v>57</v>
      </c>
      <c r="J37" s="36" t="str">
        <f t="shared" si="1"/>
        <v>0</v>
      </c>
      <c r="K37" s="35">
        <v>0</v>
      </c>
      <c r="L37" s="52"/>
      <c r="M37" s="52"/>
      <c r="N37" s="52"/>
      <c r="O37" s="11">
        <v>0</v>
      </c>
    </row>
    <row r="38" spans="1:15" ht="15.75" customHeight="1">
      <c r="A38" s="91"/>
      <c r="B38" s="89" t="s">
        <v>66</v>
      </c>
      <c r="C38" s="115" t="s">
        <v>68</v>
      </c>
      <c r="D38" s="98" t="s">
        <v>58</v>
      </c>
      <c r="E38" s="47">
        <v>622</v>
      </c>
      <c r="F38" s="4" t="s">
        <v>35</v>
      </c>
      <c r="G38" s="14" t="s">
        <v>31</v>
      </c>
      <c r="H38" s="4" t="s">
        <v>57</v>
      </c>
      <c r="I38" s="44" t="s">
        <v>57</v>
      </c>
      <c r="J38" s="36">
        <v>0</v>
      </c>
      <c r="K38" s="35">
        <v>0</v>
      </c>
      <c r="L38" s="52"/>
      <c r="M38" s="52"/>
      <c r="N38" s="52"/>
      <c r="O38" s="11">
        <v>0</v>
      </c>
    </row>
    <row r="39" spans="1:15">
      <c r="A39" s="92"/>
      <c r="B39" s="90"/>
      <c r="C39" s="115"/>
      <c r="D39" s="90"/>
      <c r="E39" s="48">
        <v>622</v>
      </c>
      <c r="F39" s="16" t="s">
        <v>7</v>
      </c>
      <c r="G39" s="17" t="s">
        <v>7</v>
      </c>
      <c r="H39" s="16">
        <f t="shared" ref="H39:N39" si="3">H40+H41+H42+H43</f>
        <v>47.18</v>
      </c>
      <c r="I39" s="18">
        <f t="shared" si="3"/>
        <v>316.44157000000001</v>
      </c>
      <c r="J39" s="37">
        <f t="shared" si="1"/>
        <v>316.44157000000001</v>
      </c>
      <c r="K39" s="18">
        <f t="shared" si="3"/>
        <v>302.74766</v>
      </c>
      <c r="L39" s="52">
        <f t="shared" si="3"/>
        <v>0</v>
      </c>
      <c r="M39" s="52">
        <f t="shared" si="3"/>
        <v>0</v>
      </c>
      <c r="N39" s="52">
        <f t="shared" si="3"/>
        <v>0</v>
      </c>
      <c r="O39" s="20">
        <f t="shared" si="0"/>
        <v>95.672531266988713</v>
      </c>
    </row>
    <row r="40" spans="1:15" ht="15.75">
      <c r="A40" s="92"/>
      <c r="B40" s="90"/>
      <c r="C40" s="115"/>
      <c r="D40" s="90"/>
      <c r="E40" s="47">
        <v>622</v>
      </c>
      <c r="F40" s="4" t="s">
        <v>32</v>
      </c>
      <c r="G40" s="14" t="s">
        <v>33</v>
      </c>
      <c r="H40" s="4" t="s">
        <v>112</v>
      </c>
      <c r="I40" s="44" t="s">
        <v>148</v>
      </c>
      <c r="J40" s="36" t="str">
        <f t="shared" si="1"/>
        <v xml:space="preserve">276,51733 </v>
      </c>
      <c r="K40" s="35">
        <v>262.82342</v>
      </c>
      <c r="L40" s="52"/>
      <c r="M40" s="52"/>
      <c r="N40" s="52"/>
      <c r="O40" s="11">
        <f t="shared" si="0"/>
        <v>95.047720878832436</v>
      </c>
    </row>
    <row r="41" spans="1:15" ht="22.5" customHeight="1">
      <c r="A41" s="92"/>
      <c r="B41" s="90"/>
      <c r="C41" s="115"/>
      <c r="D41" s="90"/>
      <c r="E41" s="47">
        <v>622</v>
      </c>
      <c r="F41" s="4" t="s">
        <v>32</v>
      </c>
      <c r="G41" s="14" t="s">
        <v>34</v>
      </c>
      <c r="H41" s="4" t="s">
        <v>56</v>
      </c>
      <c r="I41" s="44" t="s">
        <v>150</v>
      </c>
      <c r="J41" s="36" t="str">
        <f t="shared" si="1"/>
        <v xml:space="preserve">21,74266 </v>
      </c>
      <c r="K41" s="44" t="s">
        <v>150</v>
      </c>
      <c r="L41" s="52"/>
      <c r="M41" s="52"/>
      <c r="N41" s="52"/>
      <c r="O41" s="11">
        <f t="shared" si="0"/>
        <v>100</v>
      </c>
    </row>
    <row r="42" spans="1:15" ht="15.75">
      <c r="A42" s="92"/>
      <c r="B42" s="90"/>
      <c r="C42" s="116"/>
      <c r="D42" s="90"/>
      <c r="E42" s="47">
        <v>622</v>
      </c>
      <c r="F42" s="4" t="s">
        <v>32</v>
      </c>
      <c r="G42" s="14" t="s">
        <v>83</v>
      </c>
      <c r="H42" s="4" t="s">
        <v>56</v>
      </c>
      <c r="I42" s="44" t="s">
        <v>149</v>
      </c>
      <c r="J42" s="36" t="str">
        <f t="shared" si="1"/>
        <v xml:space="preserve">18,18158 </v>
      </c>
      <c r="K42" s="44" t="s">
        <v>149</v>
      </c>
      <c r="L42" s="52"/>
      <c r="M42" s="52"/>
      <c r="N42" s="52"/>
      <c r="O42" s="11">
        <f>K42/J42*100</f>
        <v>100</v>
      </c>
    </row>
    <row r="43" spans="1:15" ht="15.75">
      <c r="A43" s="92"/>
      <c r="B43" s="90"/>
      <c r="C43" s="116"/>
      <c r="D43" s="90"/>
      <c r="E43" s="47">
        <v>622</v>
      </c>
      <c r="F43" s="4" t="s">
        <v>32</v>
      </c>
      <c r="G43" s="14">
        <v>10075760</v>
      </c>
      <c r="H43" s="4" t="s">
        <v>57</v>
      </c>
      <c r="I43" s="44" t="s">
        <v>57</v>
      </c>
      <c r="J43" s="36" t="str">
        <f t="shared" si="1"/>
        <v>0</v>
      </c>
      <c r="K43" s="35">
        <v>0</v>
      </c>
      <c r="L43" s="52"/>
      <c r="M43" s="52"/>
      <c r="N43" s="52"/>
      <c r="O43" s="11">
        <v>0</v>
      </c>
    </row>
    <row r="44" spans="1:15">
      <c r="A44" s="91"/>
      <c r="B44" s="89" t="s">
        <v>67</v>
      </c>
      <c r="C44" s="95" t="s">
        <v>99</v>
      </c>
      <c r="D44" s="97" t="s">
        <v>58</v>
      </c>
      <c r="E44" s="48">
        <v>622</v>
      </c>
      <c r="F44" s="16" t="s">
        <v>7</v>
      </c>
      <c r="G44" s="17" t="s">
        <v>7</v>
      </c>
      <c r="H44" s="16">
        <f>H45+H46+H47+H48+H49+H50+H51+H52+H53+H54+H55+H56+H57+H58+H59+H60+H61</f>
        <v>1941.1778999999997</v>
      </c>
      <c r="I44" s="18">
        <f>I45+I46+I47+I48+I49+I50+I51+I52+I53+I54+I55+I56+I57+I58+I59+I60+I61</f>
        <v>2138.4708999999998</v>
      </c>
      <c r="J44" s="86">
        <f t="shared" si="1"/>
        <v>2138.4708999999998</v>
      </c>
      <c r="K44" s="18">
        <f>K45+K46+K47+K48+K49+K50+K51+K52+K53+K54+K55+K56+K57+K58+K59+K60+K61</f>
        <v>2138.4708999999998</v>
      </c>
      <c r="L44" s="52"/>
      <c r="M44" s="52"/>
      <c r="N44" s="52"/>
      <c r="O44" s="20">
        <f>K44/J44*100</f>
        <v>100</v>
      </c>
    </row>
    <row r="45" spans="1:15" ht="15.75">
      <c r="A45" s="92"/>
      <c r="B45" s="90"/>
      <c r="C45" s="95"/>
      <c r="D45" s="97"/>
      <c r="E45" s="47">
        <v>622</v>
      </c>
      <c r="F45" s="4" t="s">
        <v>28</v>
      </c>
      <c r="G45" s="14" t="s">
        <v>36</v>
      </c>
      <c r="H45" s="38">
        <v>0</v>
      </c>
      <c r="I45" s="44" t="s">
        <v>57</v>
      </c>
      <c r="J45" s="36" t="str">
        <f t="shared" si="1"/>
        <v>0</v>
      </c>
      <c r="K45" s="44" t="s">
        <v>57</v>
      </c>
      <c r="L45" s="52"/>
      <c r="M45" s="52"/>
      <c r="N45" s="52"/>
      <c r="O45" s="11">
        <v>0</v>
      </c>
    </row>
    <row r="46" spans="1:15" ht="15.75">
      <c r="A46" s="92"/>
      <c r="B46" s="90"/>
      <c r="C46" s="95"/>
      <c r="D46" s="97"/>
      <c r="E46" s="47">
        <v>622</v>
      </c>
      <c r="F46" s="4" t="s">
        <v>28</v>
      </c>
      <c r="G46" s="69" t="s">
        <v>37</v>
      </c>
      <c r="H46" s="38">
        <v>11.475</v>
      </c>
      <c r="I46" s="44" t="s">
        <v>113</v>
      </c>
      <c r="J46" s="36" t="str">
        <f t="shared" si="1"/>
        <v>11,475</v>
      </c>
      <c r="K46" s="44" t="s">
        <v>113</v>
      </c>
      <c r="L46" s="52"/>
      <c r="M46" s="52"/>
      <c r="N46" s="52"/>
      <c r="O46" s="11">
        <f t="shared" si="0"/>
        <v>100</v>
      </c>
    </row>
    <row r="47" spans="1:15" ht="15.75">
      <c r="A47" s="92"/>
      <c r="B47" s="90"/>
      <c r="C47" s="95"/>
      <c r="D47" s="97"/>
      <c r="E47" s="47">
        <v>622</v>
      </c>
      <c r="F47" s="4" t="s">
        <v>51</v>
      </c>
      <c r="G47" s="69" t="s">
        <v>38</v>
      </c>
      <c r="H47" s="85">
        <v>1222.7819999999999</v>
      </c>
      <c r="I47" s="44" t="s">
        <v>151</v>
      </c>
      <c r="J47" s="70" t="str">
        <f t="shared" si="1"/>
        <v>1276,47500</v>
      </c>
      <c r="K47" s="35" t="s">
        <v>151</v>
      </c>
      <c r="L47" s="52"/>
      <c r="M47" s="52"/>
      <c r="N47" s="52"/>
      <c r="O47" s="11">
        <f t="shared" si="0"/>
        <v>100</v>
      </c>
    </row>
    <row r="48" spans="1:15" ht="15.75">
      <c r="A48" s="92"/>
      <c r="B48" s="90"/>
      <c r="C48" s="95"/>
      <c r="D48" s="97"/>
      <c r="E48" s="47">
        <v>622</v>
      </c>
      <c r="F48" s="4" t="s">
        <v>52</v>
      </c>
      <c r="G48" s="69" t="s">
        <v>88</v>
      </c>
      <c r="H48" s="38">
        <v>136.22300000000001</v>
      </c>
      <c r="I48" s="44">
        <v>136.22300000000001</v>
      </c>
      <c r="J48" s="70">
        <f t="shared" si="1"/>
        <v>136.22300000000001</v>
      </c>
      <c r="K48" s="71">
        <v>136.22300000000001</v>
      </c>
      <c r="L48" s="52"/>
      <c r="M48" s="52"/>
      <c r="N48" s="52"/>
      <c r="O48" s="11">
        <f t="shared" si="0"/>
        <v>100</v>
      </c>
    </row>
    <row r="49" spans="1:15" ht="15.75">
      <c r="A49" s="92"/>
      <c r="B49" s="90"/>
      <c r="C49" s="95"/>
      <c r="D49" s="97"/>
      <c r="E49" s="47">
        <v>622</v>
      </c>
      <c r="F49" s="4" t="s">
        <v>53</v>
      </c>
      <c r="G49" s="72" t="s">
        <v>39</v>
      </c>
      <c r="H49" s="38"/>
      <c r="I49" s="44"/>
      <c r="J49" s="36">
        <f t="shared" si="1"/>
        <v>0</v>
      </c>
      <c r="K49" s="35"/>
      <c r="L49" s="52"/>
      <c r="M49" s="52"/>
      <c r="N49" s="52"/>
      <c r="O49" s="11">
        <v>0</v>
      </c>
    </row>
    <row r="50" spans="1:15" ht="15.75">
      <c r="A50" s="92"/>
      <c r="B50" s="90"/>
      <c r="C50" s="95"/>
      <c r="D50" s="97"/>
      <c r="E50" s="47">
        <v>622</v>
      </c>
      <c r="F50" s="4" t="s">
        <v>80</v>
      </c>
      <c r="G50" s="69" t="s">
        <v>40</v>
      </c>
      <c r="H50" s="38">
        <v>1.0289999999999999</v>
      </c>
      <c r="I50" s="44">
        <v>1.0289999999999999</v>
      </c>
      <c r="J50" s="36">
        <f t="shared" si="1"/>
        <v>1.0289999999999999</v>
      </c>
      <c r="K50" s="35">
        <v>1.0289999999999999</v>
      </c>
      <c r="L50" s="52"/>
      <c r="M50" s="52"/>
      <c r="N50" s="52"/>
      <c r="O50" s="11">
        <f t="shared" si="0"/>
        <v>100</v>
      </c>
    </row>
    <row r="51" spans="1:15" ht="15.75">
      <c r="A51" s="92"/>
      <c r="B51" s="90"/>
      <c r="C51" s="95"/>
      <c r="D51" s="97"/>
      <c r="E51" s="47">
        <v>622</v>
      </c>
      <c r="F51" s="4" t="s">
        <v>54</v>
      </c>
      <c r="G51" s="69" t="s">
        <v>41</v>
      </c>
      <c r="H51" s="38">
        <v>26</v>
      </c>
      <c r="I51" s="44" t="s">
        <v>116</v>
      </c>
      <c r="J51" s="36" t="str">
        <f t="shared" si="1"/>
        <v>26</v>
      </c>
      <c r="K51" s="35">
        <v>26</v>
      </c>
      <c r="L51" s="52"/>
      <c r="M51" s="52"/>
      <c r="N51" s="52"/>
      <c r="O51" s="11">
        <f t="shared" si="0"/>
        <v>100</v>
      </c>
    </row>
    <row r="52" spans="1:15" ht="15.75">
      <c r="A52" s="92"/>
      <c r="B52" s="90"/>
      <c r="C52" s="95"/>
      <c r="D52" s="97"/>
      <c r="E52" s="47">
        <v>622</v>
      </c>
      <c r="F52" s="4" t="s">
        <v>52</v>
      </c>
      <c r="G52" s="69" t="s">
        <v>42</v>
      </c>
      <c r="H52" s="38">
        <v>122.336</v>
      </c>
      <c r="I52" s="44" t="s">
        <v>114</v>
      </c>
      <c r="J52" s="36" t="str">
        <f t="shared" si="1"/>
        <v>122,336</v>
      </c>
      <c r="K52" s="8">
        <v>122.336</v>
      </c>
      <c r="L52" s="52"/>
      <c r="M52" s="52"/>
      <c r="N52" s="52"/>
      <c r="O52" s="11">
        <f t="shared" si="0"/>
        <v>100</v>
      </c>
    </row>
    <row r="53" spans="1:15" ht="15.75">
      <c r="A53" s="92"/>
      <c r="B53" s="90"/>
      <c r="C53" s="95"/>
      <c r="D53" s="97"/>
      <c r="E53" s="47">
        <v>622</v>
      </c>
      <c r="F53" s="4" t="s">
        <v>10</v>
      </c>
      <c r="G53" s="69" t="s">
        <v>43</v>
      </c>
      <c r="H53" s="38">
        <v>390</v>
      </c>
      <c r="I53" s="44" t="s">
        <v>122</v>
      </c>
      <c r="J53" s="36" t="str">
        <f t="shared" si="1"/>
        <v>533,6</v>
      </c>
      <c r="K53" s="68">
        <v>533.6</v>
      </c>
      <c r="L53" s="52"/>
      <c r="M53" s="52"/>
      <c r="N53" s="52"/>
      <c r="O53" s="11">
        <f t="shared" si="0"/>
        <v>100</v>
      </c>
    </row>
    <row r="54" spans="1:15" ht="15.75">
      <c r="A54" s="92"/>
      <c r="B54" s="90"/>
      <c r="C54" s="95"/>
      <c r="D54" s="97"/>
      <c r="E54" s="47">
        <v>622</v>
      </c>
      <c r="F54" s="4" t="s">
        <v>10</v>
      </c>
      <c r="G54" s="69" t="s">
        <v>44</v>
      </c>
      <c r="H54" s="38"/>
      <c r="I54" s="44"/>
      <c r="J54" s="36">
        <f t="shared" si="1"/>
        <v>0</v>
      </c>
      <c r="K54" s="35"/>
      <c r="L54" s="52"/>
      <c r="M54" s="52"/>
      <c r="N54" s="52"/>
      <c r="O54" s="11">
        <v>0</v>
      </c>
    </row>
    <row r="55" spans="1:15" ht="15.75">
      <c r="A55" s="92"/>
      <c r="B55" s="90"/>
      <c r="C55" s="95"/>
      <c r="D55" s="97"/>
      <c r="E55" s="47">
        <v>622</v>
      </c>
      <c r="F55" s="4" t="s">
        <v>10</v>
      </c>
      <c r="G55" s="69" t="s">
        <v>45</v>
      </c>
      <c r="H55" s="38">
        <v>0.6</v>
      </c>
      <c r="I55" s="44" t="s">
        <v>100</v>
      </c>
      <c r="J55" s="36" t="str">
        <f t="shared" si="1"/>
        <v>0,6</v>
      </c>
      <c r="K55" s="35">
        <v>0.6</v>
      </c>
      <c r="L55" s="52"/>
      <c r="M55" s="52"/>
      <c r="N55" s="52"/>
      <c r="O55" s="11">
        <f t="shared" si="0"/>
        <v>100</v>
      </c>
    </row>
    <row r="56" spans="1:15" ht="15.75">
      <c r="A56" s="92"/>
      <c r="B56" s="90"/>
      <c r="C56" s="95"/>
      <c r="D56" s="97"/>
      <c r="E56" s="47">
        <v>622</v>
      </c>
      <c r="F56" s="4" t="s">
        <v>10</v>
      </c>
      <c r="G56" s="69" t="s">
        <v>46</v>
      </c>
      <c r="H56" s="38">
        <v>25.863900000000001</v>
      </c>
      <c r="I56" s="44" t="s">
        <v>117</v>
      </c>
      <c r="J56" s="36" t="str">
        <f t="shared" si="1"/>
        <v>25,86390</v>
      </c>
      <c r="K56" s="9" t="s">
        <v>117</v>
      </c>
      <c r="L56" s="52"/>
      <c r="M56" s="52"/>
      <c r="N56" s="52"/>
      <c r="O56" s="11">
        <f t="shared" si="0"/>
        <v>100</v>
      </c>
    </row>
    <row r="57" spans="1:15" ht="15.75">
      <c r="A57" s="92"/>
      <c r="B57" s="90"/>
      <c r="C57" s="95"/>
      <c r="D57" s="97"/>
      <c r="E57" s="47">
        <v>622</v>
      </c>
      <c r="F57" s="4" t="s">
        <v>10</v>
      </c>
      <c r="G57" s="72" t="s">
        <v>47</v>
      </c>
      <c r="H57" s="38">
        <v>4.8689999999999998</v>
      </c>
      <c r="I57" s="44" t="s">
        <v>118</v>
      </c>
      <c r="J57" s="36" t="str">
        <f t="shared" si="1"/>
        <v>4,869</v>
      </c>
      <c r="K57" s="44" t="s">
        <v>118</v>
      </c>
      <c r="L57" s="52"/>
      <c r="M57" s="52"/>
      <c r="N57" s="52"/>
      <c r="O57" s="11">
        <f t="shared" si="0"/>
        <v>100</v>
      </c>
    </row>
    <row r="58" spans="1:15" ht="15.75">
      <c r="A58" s="92"/>
      <c r="B58" s="90"/>
      <c r="C58" s="95"/>
      <c r="D58" s="97"/>
      <c r="E58" s="47">
        <v>622</v>
      </c>
      <c r="F58" s="4" t="s">
        <v>55</v>
      </c>
      <c r="G58" s="69" t="s">
        <v>48</v>
      </c>
      <c r="H58" s="38"/>
      <c r="I58" s="44"/>
      <c r="J58" s="36">
        <f t="shared" si="1"/>
        <v>0</v>
      </c>
      <c r="K58" s="35"/>
      <c r="L58" s="52"/>
      <c r="M58" s="52"/>
      <c r="N58" s="52"/>
      <c r="O58" s="11">
        <v>0</v>
      </c>
    </row>
    <row r="59" spans="1:15" ht="15.75">
      <c r="A59" s="92"/>
      <c r="B59" s="90"/>
      <c r="C59" s="95"/>
      <c r="D59" s="97"/>
      <c r="E59" s="47">
        <v>622</v>
      </c>
      <c r="F59" s="4" t="s">
        <v>55</v>
      </c>
      <c r="G59" s="69" t="s">
        <v>49</v>
      </c>
      <c r="H59" s="38"/>
      <c r="I59" s="44"/>
      <c r="J59" s="36">
        <f t="shared" si="1"/>
        <v>0</v>
      </c>
      <c r="K59" s="35"/>
      <c r="L59" s="52"/>
      <c r="M59" s="52"/>
      <c r="N59" s="52"/>
      <c r="O59" s="11">
        <v>0</v>
      </c>
    </row>
    <row r="60" spans="1:15" ht="15.75">
      <c r="A60" s="92"/>
      <c r="B60" s="90"/>
      <c r="C60" s="90"/>
      <c r="D60" s="90"/>
      <c r="E60" s="47">
        <v>622</v>
      </c>
      <c r="F60" s="4"/>
      <c r="G60" s="69" t="s">
        <v>50</v>
      </c>
      <c r="H60" s="38"/>
      <c r="I60" s="44"/>
      <c r="J60" s="36">
        <f t="shared" si="1"/>
        <v>0</v>
      </c>
      <c r="K60" s="35"/>
      <c r="L60" s="52"/>
      <c r="M60" s="52"/>
      <c r="N60" s="52"/>
      <c r="O60" s="11">
        <v>0</v>
      </c>
    </row>
    <row r="61" spans="1:15" ht="34.5" customHeight="1">
      <c r="A61" s="91"/>
      <c r="B61" s="89" t="s">
        <v>93</v>
      </c>
      <c r="C61" s="96" t="s">
        <v>89</v>
      </c>
      <c r="D61" s="98" t="s">
        <v>58</v>
      </c>
      <c r="E61" s="47"/>
      <c r="F61" s="4"/>
      <c r="G61" s="69"/>
      <c r="H61" s="4"/>
      <c r="I61" s="44"/>
      <c r="J61" s="36">
        <f>I61</f>
        <v>0</v>
      </c>
      <c r="K61" s="35"/>
      <c r="L61" s="52"/>
      <c r="M61" s="52"/>
      <c r="N61" s="52"/>
      <c r="O61" s="11"/>
    </row>
    <row r="62" spans="1:15" ht="21.75" customHeight="1">
      <c r="A62" s="92"/>
      <c r="B62" s="90"/>
      <c r="C62" s="90"/>
      <c r="D62" s="90"/>
      <c r="E62" s="48">
        <v>622</v>
      </c>
      <c r="F62" s="16" t="s">
        <v>7</v>
      </c>
      <c r="G62" s="17" t="s">
        <v>7</v>
      </c>
      <c r="H62" s="16" t="str">
        <f>H63</f>
        <v>3,0</v>
      </c>
      <c r="I62" s="18" t="s">
        <v>57</v>
      </c>
      <c r="J62" s="37">
        <v>0</v>
      </c>
      <c r="K62" s="18">
        <f>K63</f>
        <v>0</v>
      </c>
      <c r="L62" s="52"/>
      <c r="M62" s="52"/>
      <c r="N62" s="52"/>
      <c r="O62" s="20">
        <v>0</v>
      </c>
    </row>
    <row r="63" spans="1:15" ht="16.5" thickBot="1">
      <c r="A63" s="93"/>
      <c r="B63" s="94"/>
      <c r="C63" s="94"/>
      <c r="D63" s="94"/>
      <c r="E63" s="24">
        <v>622</v>
      </c>
      <c r="F63" s="5" t="s">
        <v>90</v>
      </c>
      <c r="G63" s="15" t="s">
        <v>91</v>
      </c>
      <c r="H63" s="5" t="s">
        <v>92</v>
      </c>
      <c r="I63" s="45" t="s">
        <v>57</v>
      </c>
      <c r="J63" s="21">
        <v>0</v>
      </c>
      <c r="K63" s="22">
        <v>0</v>
      </c>
      <c r="L63" s="23"/>
      <c r="M63" s="23"/>
      <c r="N63" s="23"/>
      <c r="O63" s="12">
        <v>100</v>
      </c>
    </row>
    <row r="64" spans="1:15">
      <c r="G64" s="1"/>
      <c r="I64" s="33"/>
      <c r="J64" s="1"/>
      <c r="K64" s="33"/>
      <c r="O64" s="1"/>
    </row>
  </sheetData>
  <mergeCells count="43">
    <mergeCell ref="A61:A63"/>
    <mergeCell ref="B61:B63"/>
    <mergeCell ref="C61:C63"/>
    <mergeCell ref="D61:D63"/>
    <mergeCell ref="A38:A43"/>
    <mergeCell ref="B38:B43"/>
    <mergeCell ref="C38:C43"/>
    <mergeCell ref="D38:D43"/>
    <mergeCell ref="A44:A60"/>
    <mergeCell ref="B44:B60"/>
    <mergeCell ref="C44:C60"/>
    <mergeCell ref="D44:D60"/>
    <mergeCell ref="A28:A33"/>
    <mergeCell ref="B28:B33"/>
    <mergeCell ref="C28:C33"/>
    <mergeCell ref="D28:D33"/>
    <mergeCell ref="A34:A37"/>
    <mergeCell ref="B34:B37"/>
    <mergeCell ref="C34:C37"/>
    <mergeCell ref="D34:D37"/>
    <mergeCell ref="A17:A21"/>
    <mergeCell ref="B17:B21"/>
    <mergeCell ref="C17:C21"/>
    <mergeCell ref="D17:D21"/>
    <mergeCell ref="A22:A27"/>
    <mergeCell ref="B22:B27"/>
    <mergeCell ref="C22:C27"/>
    <mergeCell ref="D22:D27"/>
    <mergeCell ref="A9:A13"/>
    <mergeCell ref="B9:B13"/>
    <mergeCell ref="C9:C13"/>
    <mergeCell ref="D9:D13"/>
    <mergeCell ref="A15:A16"/>
    <mergeCell ref="B15:B16"/>
    <mergeCell ref="C15:C16"/>
    <mergeCell ref="D15:D16"/>
    <mergeCell ref="H1:O2"/>
    <mergeCell ref="C3:I3"/>
    <mergeCell ref="B5:B6"/>
    <mergeCell ref="C5:C6"/>
    <mergeCell ref="D5:D6"/>
    <mergeCell ref="E5:G5"/>
    <mergeCell ref="H5:M5"/>
  </mergeCells>
  <pageMargins left="0.70866141732283472" right="0.70866141732283472" top="0.74803149606299213" bottom="0.74803149606299213" header="0.31496062992125984" footer="0.31496062992125984"/>
  <pageSetup paperSize="9" scale="7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квартал 1</vt:lpstr>
      <vt:lpstr>квартал 2</vt:lpstr>
      <vt:lpstr>квартал 3</vt:lpstr>
      <vt:lpstr>квартал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Работа</cp:lastModifiedBy>
  <cp:lastPrinted>2021-03-16T10:59:15Z</cp:lastPrinted>
  <dcterms:created xsi:type="dcterms:W3CDTF">2017-10-14T09:34:29Z</dcterms:created>
  <dcterms:modified xsi:type="dcterms:W3CDTF">2023-04-19T04:19:43Z</dcterms:modified>
</cp:coreProperties>
</file>